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Dokumenti\2020\I.izmjene i dopune proračuna\"/>
    </mc:Choice>
  </mc:AlternateContent>
  <bookViews>
    <workbookView xWindow="0" yWindow="0" windowWidth="28800" windowHeight="11535" tabRatio="592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Projekcije" sheetId="17" r:id="rId6"/>
    <sheet name="ZakljucneOd" sheetId="14" r:id="rId7"/>
  </sheets>
  <calcPr calcId="152511" calcMode="manual"/>
</workbook>
</file>

<file path=xl/calcChain.xml><?xml version="1.0" encoding="utf-8"?>
<calcChain xmlns="http://schemas.openxmlformats.org/spreadsheetml/2006/main">
  <c r="F15" i="5" l="1"/>
  <c r="E15" i="5"/>
  <c r="F10" i="5"/>
  <c r="E10" i="5"/>
  <c r="F22" i="5"/>
  <c r="F32" i="2"/>
  <c r="F310" i="10"/>
  <c r="F275" i="10"/>
  <c r="F213" i="10"/>
  <c r="E219" i="10"/>
  <c r="D213" i="10"/>
  <c r="D216" i="10"/>
  <c r="D217" i="10"/>
  <c r="D218" i="10"/>
  <c r="E281" i="10"/>
  <c r="D275" i="10"/>
  <c r="D278" i="10"/>
  <c r="D279" i="10"/>
  <c r="D280" i="10"/>
  <c r="D310" i="10"/>
  <c r="D313" i="10"/>
  <c r="D314" i="10"/>
  <c r="E309" i="10"/>
  <c r="D303" i="10"/>
  <c r="D306" i="10"/>
  <c r="D307" i="10"/>
  <c r="D308" i="10"/>
  <c r="D38" i="2" l="1"/>
  <c r="E37" i="2"/>
  <c r="F34" i="5" l="1"/>
  <c r="F35" i="5"/>
  <c r="F33" i="5"/>
  <c r="F32" i="5"/>
  <c r="F31" i="5"/>
  <c r="F30" i="5"/>
  <c r="F29" i="5"/>
  <c r="F27" i="5"/>
  <c r="F23" i="5"/>
  <c r="F19" i="5"/>
  <c r="F17" i="5"/>
  <c r="F12" i="5"/>
  <c r="D9" i="5"/>
  <c r="E12" i="5"/>
  <c r="D27" i="5"/>
  <c r="E13" i="5"/>
  <c r="E23" i="5"/>
  <c r="E22" i="5"/>
  <c r="E21" i="5"/>
  <c r="D20" i="5"/>
  <c r="E20" i="5" s="1"/>
  <c r="F20" i="5" s="1"/>
  <c r="D17" i="5"/>
  <c r="E18" i="5"/>
  <c r="E17" i="5" s="1"/>
  <c r="E11" i="5"/>
  <c r="E9" i="5"/>
  <c r="F9" i="5" s="1"/>
  <c r="E24" i="5"/>
  <c r="E33" i="5"/>
  <c r="D33" i="5"/>
  <c r="E27" i="5"/>
  <c r="E29" i="5"/>
  <c r="E28" i="5"/>
  <c r="E30" i="5"/>
  <c r="D30" i="5"/>
  <c r="D26" i="5" s="1"/>
  <c r="E32" i="5"/>
  <c r="E31" i="5"/>
  <c r="E19" i="5"/>
  <c r="E35" i="5"/>
  <c r="E34" i="5"/>
  <c r="F16" i="2"/>
  <c r="F12" i="2"/>
  <c r="E38" i="2"/>
  <c r="D37" i="2"/>
  <c r="D31" i="2"/>
  <c r="D27" i="2" s="1"/>
  <c r="E36" i="2"/>
  <c r="F36" i="2" s="1"/>
  <c r="E35" i="2"/>
  <c r="F35" i="2" s="1"/>
  <c r="E32" i="2"/>
  <c r="E31" i="2" s="1"/>
  <c r="D17" i="2"/>
  <c r="D24" i="2"/>
  <c r="E25" i="2"/>
  <c r="F25" i="2" s="1"/>
  <c r="E22" i="2"/>
  <c r="D19" i="2"/>
  <c r="E20" i="2"/>
  <c r="F20" i="2" s="1"/>
  <c r="E21" i="2"/>
  <c r="E18" i="2"/>
  <c r="F18" i="2" s="1"/>
  <c r="E16" i="2"/>
  <c r="E15" i="2"/>
  <c r="F15" i="2" s="1"/>
  <c r="E14" i="2"/>
  <c r="F14" i="2" s="1"/>
  <c r="E13" i="2"/>
  <c r="F13" i="2" s="1"/>
  <c r="E12" i="2"/>
  <c r="D11" i="2"/>
  <c r="E10" i="2"/>
  <c r="E9" i="2"/>
  <c r="F9" i="2" s="1"/>
  <c r="E8" i="2"/>
  <c r="D7" i="2"/>
  <c r="F32" i="7"/>
  <c r="F17" i="7"/>
  <c r="F7" i="7"/>
  <c r="F671" i="10"/>
  <c r="D653" i="10"/>
  <c r="F651" i="10"/>
  <c r="F650" i="10"/>
  <c r="F639" i="10"/>
  <c r="F633" i="10"/>
  <c r="F632" i="10"/>
  <c r="F631" i="10"/>
  <c r="F624" i="10"/>
  <c r="F622" i="10"/>
  <c r="F621" i="10"/>
  <c r="F618" i="10"/>
  <c r="F615" i="10"/>
  <c r="F586" i="10"/>
  <c r="D564" i="10"/>
  <c r="D589" i="10"/>
  <c r="D590" i="10"/>
  <c r="F360" i="10"/>
  <c r="F358" i="10"/>
  <c r="F344" i="10"/>
  <c r="F340" i="10"/>
  <c r="F254" i="10"/>
  <c r="F190" i="10"/>
  <c r="F189" i="10"/>
  <c r="F180" i="10"/>
  <c r="F173" i="10"/>
  <c r="F166" i="10"/>
  <c r="F131" i="10"/>
  <c r="F123" i="10"/>
  <c r="F81" i="10"/>
  <c r="F79" i="10"/>
  <c r="F78" i="10"/>
  <c r="F77" i="10"/>
  <c r="F74" i="10"/>
  <c r="F73" i="10"/>
  <c r="F72" i="10"/>
  <c r="F70" i="10"/>
  <c r="F69" i="10"/>
  <c r="F68" i="10"/>
  <c r="F67" i="10"/>
  <c r="F53" i="10"/>
  <c r="F49" i="10"/>
  <c r="F48" i="10"/>
  <c r="F44" i="10"/>
  <c r="F43" i="10"/>
  <c r="F41" i="10"/>
  <c r="F36" i="10"/>
  <c r="F35" i="10"/>
  <c r="F31" i="10"/>
  <c r="F26" i="10"/>
  <c r="F18" i="10"/>
  <c r="F19" i="10"/>
  <c r="F15" i="10"/>
  <c r="F14" i="10"/>
  <c r="F13" i="10"/>
  <c r="F10" i="10"/>
  <c r="E68" i="10"/>
  <c r="D67" i="10"/>
  <c r="D43" i="10"/>
  <c r="D49" i="10"/>
  <c r="E53" i="10"/>
  <c r="E77" i="10"/>
  <c r="E41" i="10"/>
  <c r="D31" i="10"/>
  <c r="E7" i="7"/>
  <c r="D7" i="7"/>
  <c r="E8" i="7"/>
  <c r="D8" i="7"/>
  <c r="E9" i="7"/>
  <c r="E11" i="7"/>
  <c r="E13" i="7"/>
  <c r="E14" i="7"/>
  <c r="D17" i="7"/>
  <c r="E17" i="7"/>
  <c r="E19" i="7"/>
  <c r="E21" i="7"/>
  <c r="E22" i="7"/>
  <c r="E25" i="7"/>
  <c r="E28" i="7"/>
  <c r="E27" i="7"/>
  <c r="E32" i="7"/>
  <c r="E34" i="7"/>
  <c r="E35" i="7"/>
  <c r="D32" i="7"/>
  <c r="D34" i="7"/>
  <c r="D35" i="7"/>
  <c r="E36" i="7"/>
  <c r="D368" i="10"/>
  <c r="D371" i="10"/>
  <c r="D372" i="10"/>
  <c r="D373" i="10"/>
  <c r="D340" i="10"/>
  <c r="D341" i="10"/>
  <c r="D350" i="10"/>
  <c r="D353" i="10"/>
  <c r="D354" i="10"/>
  <c r="D355" i="10"/>
  <c r="D344" i="10"/>
  <c r="D345" i="10"/>
  <c r="D346" i="10"/>
  <c r="E346" i="10"/>
  <c r="E348" i="10"/>
  <c r="E122" i="10"/>
  <c r="E116" i="10"/>
  <c r="D116" i="10"/>
  <c r="D119" i="10"/>
  <c r="D120" i="10"/>
  <c r="D121" i="10"/>
  <c r="E656" i="10"/>
  <c r="E653" i="10"/>
  <c r="E670" i="10"/>
  <c r="E669" i="10" s="1"/>
  <c r="E657" i="10"/>
  <c r="E661" i="10"/>
  <c r="D651" i="10"/>
  <c r="D650" i="10" s="1"/>
  <c r="E667" i="10"/>
  <c r="D669" i="10"/>
  <c r="C669" i="10"/>
  <c r="D670" i="10"/>
  <c r="E473" i="10"/>
  <c r="E358" i="10"/>
  <c r="D358" i="10"/>
  <c r="D6" i="10"/>
  <c r="D9" i="10"/>
  <c r="D10" i="10"/>
  <c r="E106" i="10"/>
  <c r="E105" i="10" s="1"/>
  <c r="E104" i="10" s="1"/>
  <c r="E93" i="10" s="1"/>
  <c r="F93" i="10" s="1"/>
  <c r="D106" i="10"/>
  <c r="D105" i="10" s="1"/>
  <c r="D104" i="10" s="1"/>
  <c r="E647" i="10"/>
  <c r="E646" i="10" s="1"/>
  <c r="E643" i="10" s="1"/>
  <c r="E648" i="10"/>
  <c r="D641" i="10"/>
  <c r="D640" i="10" s="1"/>
  <c r="D639" i="10" s="1"/>
  <c r="E636" i="10"/>
  <c r="E635" i="10" s="1"/>
  <c r="E634" i="10" s="1"/>
  <c r="D631" i="10"/>
  <c r="E626" i="10"/>
  <c r="D622" i="10"/>
  <c r="D621" i="10" s="1"/>
  <c r="D618" i="10" s="1"/>
  <c r="D616" i="10" s="1"/>
  <c r="D615" i="10" s="1"/>
  <c r="E612" i="10"/>
  <c r="E611" i="10" s="1"/>
  <c r="E608" i="10" s="1"/>
  <c r="E613" i="10"/>
  <c r="E605" i="10"/>
  <c r="E604" i="10" s="1"/>
  <c r="E603" i="10" s="1"/>
  <c r="E600" i="10" s="1"/>
  <c r="E597" i="10"/>
  <c r="E596" i="10" s="1"/>
  <c r="E593" i="10" s="1"/>
  <c r="E598" i="10"/>
  <c r="E591" i="10"/>
  <c r="E590" i="10" s="1"/>
  <c r="E589" i="10" s="1"/>
  <c r="E583" i="10"/>
  <c r="E582" i="10" s="1"/>
  <c r="E579" i="10" s="1"/>
  <c r="E584" i="10"/>
  <c r="E577" i="10"/>
  <c r="E576" i="10" s="1"/>
  <c r="E575" i="10" s="1"/>
  <c r="E572" i="10" s="1"/>
  <c r="E569" i="10"/>
  <c r="E568" i="10" s="1"/>
  <c r="E565" i="10" s="1"/>
  <c r="E570" i="10"/>
  <c r="E561" i="10"/>
  <c r="E560" i="10" s="1"/>
  <c r="E559" i="10" s="1"/>
  <c r="E556" i="10" s="1"/>
  <c r="E553" i="10"/>
  <c r="E552" i="10" s="1"/>
  <c r="E551" i="10" s="1"/>
  <c r="E548" i="10" s="1"/>
  <c r="E547" i="10" s="1"/>
  <c r="E545" i="10"/>
  <c r="E544" i="10" s="1"/>
  <c r="E543" i="10" s="1"/>
  <c r="E540" i="10" s="1"/>
  <c r="E539" i="10" s="1"/>
  <c r="E536" i="10"/>
  <c r="E535" i="10" s="1"/>
  <c r="E534" i="10" s="1"/>
  <c r="E531" i="10" s="1"/>
  <c r="E529" i="10"/>
  <c r="E528" i="10" s="1"/>
  <c r="E527" i="10" s="1"/>
  <c r="E524" i="10" s="1"/>
  <c r="E522" i="10"/>
  <c r="E521" i="10" s="1"/>
  <c r="E520" i="10" s="1"/>
  <c r="E517" i="10" s="1"/>
  <c r="E515" i="10"/>
  <c r="E514" i="10" s="1"/>
  <c r="E513" i="10" s="1"/>
  <c r="E505" i="10"/>
  <c r="E502" i="10" s="1"/>
  <c r="E507" i="10"/>
  <c r="E506" i="10" s="1"/>
  <c r="E500" i="10"/>
  <c r="E499" i="10" s="1"/>
  <c r="E498" i="10" s="1"/>
  <c r="E495" i="10" s="1"/>
  <c r="E493" i="10"/>
  <c r="E492" i="10" s="1"/>
  <c r="E491" i="10" s="1"/>
  <c r="E488" i="10" s="1"/>
  <c r="E477" i="10"/>
  <c r="E478" i="10"/>
  <c r="E479" i="10"/>
  <c r="E485" i="10"/>
  <c r="E484" i="10" s="1"/>
  <c r="E481" i="10" s="1"/>
  <c r="E486" i="10"/>
  <c r="E470" i="10"/>
  <c r="E469" i="10" s="1"/>
  <c r="E468" i="10" s="1"/>
  <c r="E465" i="10" s="1"/>
  <c r="E463" i="10"/>
  <c r="E462" i="10" s="1"/>
  <c r="E461" i="10" s="1"/>
  <c r="E458" i="10" s="1"/>
  <c r="E456" i="10"/>
  <c r="E455" i="10" s="1"/>
  <c r="E454" i="10" s="1"/>
  <c r="E451" i="10" s="1"/>
  <c r="E447" i="10"/>
  <c r="E444" i="10" s="1"/>
  <c r="E443" i="10" s="1"/>
  <c r="E449" i="10"/>
  <c r="E448" i="10" s="1"/>
  <c r="E440" i="10"/>
  <c r="E439" i="10" s="1"/>
  <c r="E438" i="10" s="1"/>
  <c r="E435" i="10" s="1"/>
  <c r="E433" i="10"/>
  <c r="E432" i="10" s="1"/>
  <c r="E431" i="10" s="1"/>
  <c r="E428" i="10" s="1"/>
  <c r="E426" i="10"/>
  <c r="E425" i="10" s="1"/>
  <c r="E424" i="10" s="1"/>
  <c r="E421" i="10" s="1"/>
  <c r="E419" i="10"/>
  <c r="E418" i="10" s="1"/>
  <c r="E417" i="10" s="1"/>
  <c r="E414" i="10" s="1"/>
  <c r="E411" i="10"/>
  <c r="E404" i="10"/>
  <c r="E395" i="10"/>
  <c r="E394" i="10" s="1"/>
  <c r="E391" i="10" s="1"/>
  <c r="E396" i="10"/>
  <c r="E387" i="10"/>
  <c r="E384" i="10" s="1"/>
  <c r="E388" i="10"/>
  <c r="E389" i="10"/>
  <c r="E379" i="10"/>
  <c r="E376" i="10" s="1"/>
  <c r="E380" i="10"/>
  <c r="E381" i="10"/>
  <c r="D364" i="10"/>
  <c r="D363" i="10" s="1"/>
  <c r="D360" i="10" s="1"/>
  <c r="D365" i="10"/>
  <c r="E356" i="10"/>
  <c r="E347" i="10"/>
  <c r="E349" i="10"/>
  <c r="E338" i="10"/>
  <c r="E337" i="10" s="1"/>
  <c r="E336" i="10" s="1"/>
  <c r="E333" i="10" s="1"/>
  <c r="E331" i="10"/>
  <c r="E330" i="10" s="1"/>
  <c r="E329" i="10" s="1"/>
  <c r="E326" i="10" s="1"/>
  <c r="E325" i="10" s="1"/>
  <c r="E320" i="10"/>
  <c r="E317" i="10" s="1"/>
  <c r="E321" i="10"/>
  <c r="E322" i="10"/>
  <c r="E315" i="10"/>
  <c r="E314" i="10" s="1"/>
  <c r="E313" i="10" s="1"/>
  <c r="E310" i="10" s="1"/>
  <c r="E308" i="10"/>
  <c r="E307" i="10" s="1"/>
  <c r="E306" i="10" s="1"/>
  <c r="E303" i="10" s="1"/>
  <c r="E299" i="10"/>
  <c r="E296" i="10" s="1"/>
  <c r="E300" i="10"/>
  <c r="E301" i="10"/>
  <c r="E289" i="10"/>
  <c r="E293" i="10"/>
  <c r="E292" i="10"/>
  <c r="E294" i="10"/>
  <c r="E285" i="10"/>
  <c r="E282" i="10" s="1"/>
  <c r="E286" i="10"/>
  <c r="E287" i="10"/>
  <c r="E280" i="10"/>
  <c r="E279" i="10" s="1"/>
  <c r="E278" i="10" s="1"/>
  <c r="E275" i="10" s="1"/>
  <c r="E271" i="10"/>
  <c r="E268" i="10" s="1"/>
  <c r="E272" i="10"/>
  <c r="E273" i="10"/>
  <c r="E264" i="10"/>
  <c r="E261" i="10" s="1"/>
  <c r="E265" i="10"/>
  <c r="E266" i="10"/>
  <c r="D257" i="10"/>
  <c r="D254" i="10" s="1"/>
  <c r="D258" i="10"/>
  <c r="D259" i="10"/>
  <c r="E251" i="10"/>
  <c r="E250" i="10" s="1"/>
  <c r="E247" i="10" s="1"/>
  <c r="E252" i="10"/>
  <c r="E241" i="10"/>
  <c r="E238" i="10" s="1"/>
  <c r="E243" i="10"/>
  <c r="E242" i="10" s="1"/>
  <c r="E236" i="10"/>
  <c r="E235" i="10" s="1"/>
  <c r="E234" i="10" s="1"/>
  <c r="E231" i="10" s="1"/>
  <c r="D135" i="10"/>
  <c r="D134" i="10" s="1"/>
  <c r="D131" i="10" s="1"/>
  <c r="D136" i="10"/>
  <c r="E225" i="10"/>
  <c r="E222" i="10" s="1"/>
  <c r="E227" i="10"/>
  <c r="E226" i="10" s="1"/>
  <c r="E218" i="10"/>
  <c r="E217" i="10" s="1"/>
  <c r="E216" i="10" s="1"/>
  <c r="E213" i="10" s="1"/>
  <c r="D211" i="10"/>
  <c r="D210" i="10" s="1"/>
  <c r="D209" i="10" s="1"/>
  <c r="D206" i="10" s="1"/>
  <c r="D191" i="10" s="1"/>
  <c r="E202" i="10"/>
  <c r="E199" i="10" s="1"/>
  <c r="E204" i="10"/>
  <c r="E203" i="10" s="1"/>
  <c r="E197" i="10"/>
  <c r="E196" i="10" s="1"/>
  <c r="E195" i="10" s="1"/>
  <c r="E192" i="10" s="1"/>
  <c r="D181" i="10"/>
  <c r="D180" i="10" s="1"/>
  <c r="D184" i="10"/>
  <c r="D185" i="10"/>
  <c r="E186" i="10"/>
  <c r="D178" i="10"/>
  <c r="D177" i="10" s="1"/>
  <c r="D176" i="10" s="1"/>
  <c r="D173" i="10" s="1"/>
  <c r="D170" i="10"/>
  <c r="D169" i="10" s="1"/>
  <c r="D166" i="10" s="1"/>
  <c r="D171" i="10"/>
  <c r="E164" i="10"/>
  <c r="E163" i="10" s="1"/>
  <c r="E162" i="10" s="1"/>
  <c r="E159" i="10" s="1"/>
  <c r="E157" i="10"/>
  <c r="E156" i="10" s="1"/>
  <c r="E155" i="10" s="1"/>
  <c r="E152" i="10" s="1"/>
  <c r="E150" i="10"/>
  <c r="E149" i="10" s="1"/>
  <c r="E148" i="10" s="1"/>
  <c r="E145" i="10" s="1"/>
  <c r="E138" i="10"/>
  <c r="E131" i="10"/>
  <c r="E124" i="10"/>
  <c r="E121" i="10"/>
  <c r="E120" i="10" s="1"/>
  <c r="E119" i="10" s="1"/>
  <c r="E113" i="10"/>
  <c r="E112" i="10" s="1"/>
  <c r="E111" i="10" s="1"/>
  <c r="E108" i="10" s="1"/>
  <c r="E98" i="10"/>
  <c r="E97" i="10" s="1"/>
  <c r="E96" i="10" s="1"/>
  <c r="F18" i="5" l="1"/>
  <c r="D8" i="5"/>
  <c r="D7" i="5" s="1"/>
  <c r="E27" i="2"/>
  <c r="E8" i="5"/>
  <c r="F8" i="5" s="1"/>
  <c r="E26" i="5"/>
  <c r="F26" i="5" s="1"/>
  <c r="D6" i="2"/>
  <c r="D5" i="2" s="1"/>
  <c r="E651" i="10"/>
  <c r="E650" i="10" s="1"/>
  <c r="E191" i="10"/>
  <c r="F191" i="10" s="1"/>
  <c r="D123" i="10"/>
  <c r="E564" i="10"/>
  <c r="E246" i="10"/>
  <c r="F246" i="10" s="1"/>
  <c r="E509" i="10"/>
  <c r="E221" i="10"/>
  <c r="E413" i="10"/>
  <c r="E91" i="10"/>
  <c r="E89" i="10"/>
  <c r="E84" i="10"/>
  <c r="E82" i="10"/>
  <c r="D78" i="10"/>
  <c r="D77" i="10" s="1"/>
  <c r="E74" i="10"/>
  <c r="D74" i="10"/>
  <c r="D70" i="10"/>
  <c r="E60" i="10"/>
  <c r="E54" i="10"/>
  <c r="E49" i="10"/>
  <c r="E44" i="10"/>
  <c r="D44" i="10"/>
  <c r="D30" i="10" s="1"/>
  <c r="D29" i="10" s="1"/>
  <c r="D26" i="10" s="1"/>
  <c r="D5" i="10" s="1"/>
  <c r="E48" i="10"/>
  <c r="D18" i="10"/>
  <c r="E18" i="10" s="1"/>
  <c r="E19" i="10"/>
  <c r="D19" i="10"/>
  <c r="D13" i="10"/>
  <c r="E16" i="10"/>
  <c r="E11" i="10"/>
  <c r="E642" i="10"/>
  <c r="E641" i="10" s="1"/>
  <c r="E640" i="10" s="1"/>
  <c r="E639" i="10" s="1"/>
  <c r="E671" i="10"/>
  <c r="E624" i="10"/>
  <c r="E622" i="10" s="1"/>
  <c r="E633" i="10"/>
  <c r="E632" i="10"/>
  <c r="E631" i="10" s="1"/>
  <c r="E366" i="10"/>
  <c r="E260" i="10"/>
  <c r="E259" i="10" s="1"/>
  <c r="E258" i="10" s="1"/>
  <c r="E257" i="10" s="1"/>
  <c r="E254" i="10" s="1"/>
  <c r="E212" i="10"/>
  <c r="E211" i="10" s="1"/>
  <c r="E210" i="10" s="1"/>
  <c r="E209" i="10" s="1"/>
  <c r="E206" i="10" s="1"/>
  <c r="E190" i="10"/>
  <c r="E179" i="10"/>
  <c r="E172" i="10"/>
  <c r="E137" i="10"/>
  <c r="E81" i="10"/>
  <c r="E79" i="10"/>
  <c r="E78" i="10" s="1"/>
  <c r="E75" i="10"/>
  <c r="E73" i="10"/>
  <c r="E72" i="10"/>
  <c r="E70" i="10" s="1"/>
  <c r="E69" i="10"/>
  <c r="E67" i="10" s="1"/>
  <c r="E36" i="10"/>
  <c r="E35" i="10"/>
  <c r="E31" i="10" s="1"/>
  <c r="E25" i="10"/>
  <c r="E15" i="10"/>
  <c r="E14" i="10"/>
  <c r="E13" i="10" s="1"/>
  <c r="E10" i="10" s="1"/>
  <c r="E9" i="10" s="1"/>
  <c r="E6" i="10" s="1"/>
  <c r="C11" i="10"/>
  <c r="C13" i="10"/>
  <c r="C16" i="10"/>
  <c r="C19" i="10"/>
  <c r="C18" i="10" s="1"/>
  <c r="C31" i="10"/>
  <c r="C44" i="10"/>
  <c r="C49" i="10"/>
  <c r="C54" i="10"/>
  <c r="C60" i="10"/>
  <c r="C67" i="10"/>
  <c r="C70" i="10"/>
  <c r="C74" i="10"/>
  <c r="C78" i="10"/>
  <c r="C82" i="10"/>
  <c r="C84" i="10"/>
  <c r="C89" i="10"/>
  <c r="C91" i="10"/>
  <c r="C98" i="10"/>
  <c r="C113" i="10"/>
  <c r="C112" i="10" s="1"/>
  <c r="C121" i="10"/>
  <c r="C120" i="10" s="1"/>
  <c r="C129" i="10"/>
  <c r="C128" i="10" s="1"/>
  <c r="C136" i="10"/>
  <c r="C135" i="10" s="1"/>
  <c r="C143" i="10"/>
  <c r="C142" i="10" s="1"/>
  <c r="C150" i="10"/>
  <c r="C149" i="10" s="1"/>
  <c r="C157" i="10"/>
  <c r="C156" i="10" s="1"/>
  <c r="C164" i="10"/>
  <c r="C163" i="10" s="1"/>
  <c r="C171" i="10"/>
  <c r="C178" i="10"/>
  <c r="C186" i="10"/>
  <c r="C189" i="10"/>
  <c r="E189" i="10" s="1"/>
  <c r="E185" i="10" s="1"/>
  <c r="C197" i="10"/>
  <c r="C204" i="10"/>
  <c r="C206" i="10"/>
  <c r="C211" i="10"/>
  <c r="C213" i="10"/>
  <c r="C218" i="10"/>
  <c r="C227" i="10"/>
  <c r="C226" i="10" s="1"/>
  <c r="C225" i="10" s="1"/>
  <c r="C222" i="10" s="1"/>
  <c r="C235" i="10"/>
  <c r="C234" i="10" s="1"/>
  <c r="C231" i="10" s="1"/>
  <c r="C236" i="10"/>
  <c r="C243" i="10"/>
  <c r="C242" i="10" s="1"/>
  <c r="C241" i="10" s="1"/>
  <c r="C238" i="10" s="1"/>
  <c r="C252" i="10"/>
  <c r="C251" i="10" s="1"/>
  <c r="C250" i="10" s="1"/>
  <c r="C247" i="10" s="1"/>
  <c r="C259" i="10"/>
  <c r="C258" i="10" s="1"/>
  <c r="C257" i="10" s="1"/>
  <c r="C254" i="10" s="1"/>
  <c r="C266" i="10"/>
  <c r="C265" i="10" s="1"/>
  <c r="C264" i="10" s="1"/>
  <c r="C261" i="10" s="1"/>
  <c r="C273" i="10"/>
  <c r="C272" i="10" s="1"/>
  <c r="C271" i="10" s="1"/>
  <c r="C268" i="10" s="1"/>
  <c r="C280" i="10"/>
  <c r="C279" i="10" s="1"/>
  <c r="C278" i="10" s="1"/>
  <c r="C275" i="10" s="1"/>
  <c r="C287" i="10"/>
  <c r="C286" i="10" s="1"/>
  <c r="C285" i="10" s="1"/>
  <c r="C282" i="10" s="1"/>
  <c r="C294" i="10"/>
  <c r="C293" i="10" s="1"/>
  <c r="C292" i="10" s="1"/>
  <c r="C289" i="10" s="1"/>
  <c r="C301" i="10"/>
  <c r="C300" i="10" s="1"/>
  <c r="C299" i="10" s="1"/>
  <c r="C296" i="10" s="1"/>
  <c r="C308" i="10"/>
  <c r="C307" i="10" s="1"/>
  <c r="C306" i="10" s="1"/>
  <c r="C303" i="10" s="1"/>
  <c r="C315" i="10"/>
  <c r="C314" i="10" s="1"/>
  <c r="C313" i="10" s="1"/>
  <c r="C310" i="10" s="1"/>
  <c r="C317" i="10"/>
  <c r="C322" i="10"/>
  <c r="C321" i="10" s="1"/>
  <c r="C320" i="10" s="1"/>
  <c r="C331" i="10"/>
  <c r="C330" i="10" s="1"/>
  <c r="C329" i="10" s="1"/>
  <c r="C326" i="10" s="1"/>
  <c r="C338" i="10"/>
  <c r="C337" i="10" s="1"/>
  <c r="C336" i="10" s="1"/>
  <c r="C333" i="10" s="1"/>
  <c r="C346" i="10"/>
  <c r="C355" i="10"/>
  <c r="C365" i="10"/>
  <c r="C364" i="10" s="1"/>
  <c r="C363" i="10" s="1"/>
  <c r="C360" i="10" s="1"/>
  <c r="E360" i="10" s="1"/>
  <c r="C373" i="10"/>
  <c r="C372" i="10" s="1"/>
  <c r="C371" i="10" s="1"/>
  <c r="C368" i="10" s="1"/>
  <c r="C380" i="10"/>
  <c r="C379" i="10" s="1"/>
  <c r="C376" i="10" s="1"/>
  <c r="C381" i="10"/>
  <c r="C389" i="10"/>
  <c r="C388" i="10" s="1"/>
  <c r="C387" i="10" s="1"/>
  <c r="C384" i="10" s="1"/>
  <c r="C396" i="10"/>
  <c r="C395" i="10" s="1"/>
  <c r="C394" i="10" s="1"/>
  <c r="C391" i="10" s="1"/>
  <c r="C403" i="10"/>
  <c r="C410" i="10"/>
  <c r="C419" i="10"/>
  <c r="C418" i="10" s="1"/>
  <c r="C417" i="10" s="1"/>
  <c r="C414" i="10" s="1"/>
  <c r="C425" i="10"/>
  <c r="C424" i="10" s="1"/>
  <c r="C421" i="10" s="1"/>
  <c r="C426" i="10"/>
  <c r="C433" i="10"/>
  <c r="C432" i="10" s="1"/>
  <c r="C431" i="10" s="1"/>
  <c r="C428" i="10" s="1"/>
  <c r="C440" i="10"/>
  <c r="C439" i="10" s="1"/>
  <c r="C438" i="10" s="1"/>
  <c r="C435" i="10" s="1"/>
  <c r="C449" i="10"/>
  <c r="C448" i="10" s="1"/>
  <c r="C447" i="10" s="1"/>
  <c r="C444" i="10" s="1"/>
  <c r="C456" i="10"/>
  <c r="C455" i="10" s="1"/>
  <c r="C454" i="10" s="1"/>
  <c r="C451" i="10" s="1"/>
  <c r="C463" i="10"/>
  <c r="C462" i="10" s="1"/>
  <c r="C461" i="10" s="1"/>
  <c r="C458" i="10" s="1"/>
  <c r="C470" i="10"/>
  <c r="C469" i="10" s="1"/>
  <c r="C468" i="10" s="1"/>
  <c r="C465" i="10" s="1"/>
  <c r="C479" i="10"/>
  <c r="C478" i="10" s="1"/>
  <c r="C477" i="10" s="1"/>
  <c r="C474" i="10" s="1"/>
  <c r="C486" i="10"/>
  <c r="C485" i="10" s="1"/>
  <c r="C484" i="10" s="1"/>
  <c r="C481" i="10" s="1"/>
  <c r="C493" i="10"/>
  <c r="C492" i="10" s="1"/>
  <c r="C491" i="10" s="1"/>
  <c r="C488" i="10" s="1"/>
  <c r="C500" i="10"/>
  <c r="C499" i="10" s="1"/>
  <c r="C498" i="10" s="1"/>
  <c r="C495" i="10" s="1"/>
  <c r="C507" i="10"/>
  <c r="C506" i="10" s="1"/>
  <c r="C505" i="10" s="1"/>
  <c r="C502" i="10" s="1"/>
  <c r="C515" i="10"/>
  <c r="C514" i="10" s="1"/>
  <c r="C513" i="10" s="1"/>
  <c r="C510" i="10" s="1"/>
  <c r="C522" i="10"/>
  <c r="C521" i="10" s="1"/>
  <c r="C520" i="10" s="1"/>
  <c r="C517" i="10" s="1"/>
  <c r="C529" i="10"/>
  <c r="C528" i="10" s="1"/>
  <c r="C527" i="10" s="1"/>
  <c r="C524" i="10" s="1"/>
  <c r="C536" i="10"/>
  <c r="C535" i="10" s="1"/>
  <c r="C534" i="10" s="1"/>
  <c r="C531" i="10" s="1"/>
  <c r="C545" i="10"/>
  <c r="C544" i="10" s="1"/>
  <c r="C543" i="10" s="1"/>
  <c r="C540" i="10" s="1"/>
  <c r="C553" i="10"/>
  <c r="C552" i="10" s="1"/>
  <c r="C551" i="10" s="1"/>
  <c r="C548" i="10" s="1"/>
  <c r="C561" i="10"/>
  <c r="C560" i="10" s="1"/>
  <c r="C559" i="10" s="1"/>
  <c r="C556" i="10" s="1"/>
  <c r="C570" i="10"/>
  <c r="C569" i="10" s="1"/>
  <c r="C568" i="10" s="1"/>
  <c r="C565" i="10" s="1"/>
  <c r="C577" i="10"/>
  <c r="C576" i="10" s="1"/>
  <c r="C575" i="10" s="1"/>
  <c r="C572" i="10" s="1"/>
  <c r="C584" i="10"/>
  <c r="C583" i="10" s="1"/>
  <c r="C582" i="10" s="1"/>
  <c r="C579" i="10" s="1"/>
  <c r="C591" i="10"/>
  <c r="C590" i="10" s="1"/>
  <c r="C589" i="10" s="1"/>
  <c r="C586" i="10" s="1"/>
  <c r="C598" i="10"/>
  <c r="C597" i="10" s="1"/>
  <c r="C596" i="10" s="1"/>
  <c r="C593" i="10" s="1"/>
  <c r="C605" i="10"/>
  <c r="C604" i="10" s="1"/>
  <c r="C603" i="10" s="1"/>
  <c r="C600" i="10" s="1"/>
  <c r="C613" i="10"/>
  <c r="C612" i="10" s="1"/>
  <c r="C611" i="10" s="1"/>
  <c r="C608" i="10" s="1"/>
  <c r="C622" i="10"/>
  <c r="C626" i="10"/>
  <c r="C621" i="10" s="1"/>
  <c r="C631" i="10"/>
  <c r="C636" i="10"/>
  <c r="C635" i="10" s="1"/>
  <c r="C634" i="10" s="1"/>
  <c r="C640" i="10"/>
  <c r="C639" i="10" s="1"/>
  <c r="C641" i="10"/>
  <c r="C643" i="10"/>
  <c r="C648" i="10"/>
  <c r="C647" i="10" s="1"/>
  <c r="C646" i="10" s="1"/>
  <c r="C657" i="10"/>
  <c r="C661" i="10"/>
  <c r="C667" i="10"/>
  <c r="C670" i="10"/>
  <c r="E7" i="5" l="1"/>
  <c r="F7" i="5" s="1"/>
  <c r="E43" i="10"/>
  <c r="E30" i="10" s="1"/>
  <c r="C402" i="10"/>
  <c r="E403" i="10"/>
  <c r="C345" i="10"/>
  <c r="C344" i="10" s="1"/>
  <c r="C341" i="10" s="1"/>
  <c r="E345" i="10"/>
  <c r="E344" i="10" s="1"/>
  <c r="C170" i="10"/>
  <c r="E170" i="10" s="1"/>
  <c r="E171" i="10"/>
  <c r="E365" i="10"/>
  <c r="E364" i="10"/>
  <c r="E363" i="10" s="1"/>
  <c r="C409" i="10"/>
  <c r="E410" i="10"/>
  <c r="C185" i="10"/>
  <c r="C184" i="10" s="1"/>
  <c r="E184" i="10" s="1"/>
  <c r="E181" i="10" s="1"/>
  <c r="E180" i="10" s="1"/>
  <c r="C354" i="10"/>
  <c r="E355" i="10"/>
  <c r="C177" i="10"/>
  <c r="E178" i="10"/>
  <c r="E177" i="10" s="1"/>
  <c r="E176" i="10" s="1"/>
  <c r="E173" i="10" s="1"/>
  <c r="E621" i="10"/>
  <c r="E618" i="10" s="1"/>
  <c r="E615" i="10" s="1"/>
  <c r="C656" i="10"/>
  <c r="C653" i="10" s="1"/>
  <c r="C651" i="10" s="1"/>
  <c r="C650" i="10" s="1"/>
  <c r="C77" i="10"/>
  <c r="C10" i="10"/>
  <c r="C9" i="10" s="1"/>
  <c r="C564" i="10"/>
  <c r="C547" i="10"/>
  <c r="C473" i="10"/>
  <c r="C443" i="10"/>
  <c r="C539" i="10"/>
  <c r="C509" i="10"/>
  <c r="C618" i="10"/>
  <c r="C616" i="10" s="1"/>
  <c r="C615" i="10" s="1"/>
  <c r="C221" i="10"/>
  <c r="C413" i="10"/>
  <c r="C325" i="10"/>
  <c r="C246" i="10"/>
  <c r="C176" i="10"/>
  <c r="C148" i="10"/>
  <c r="C111" i="10"/>
  <c r="C217" i="10"/>
  <c r="C169" i="10"/>
  <c r="E169" i="10" s="1"/>
  <c r="C141" i="10"/>
  <c r="C43" i="10"/>
  <c r="C210" i="10"/>
  <c r="C162" i="10"/>
  <c r="C97" i="10"/>
  <c r="C203" i="10"/>
  <c r="C196" i="10"/>
  <c r="C155" i="10"/>
  <c r="C134" i="10"/>
  <c r="C127" i="10"/>
  <c r="C119" i="10"/>
  <c r="D21" i="17"/>
  <c r="E29" i="17"/>
  <c r="E22" i="17"/>
  <c r="E21" i="17" s="1"/>
  <c r="E12" i="17"/>
  <c r="E6" i="17"/>
  <c r="D12" i="17"/>
  <c r="D6" i="17"/>
  <c r="D29" i="17"/>
  <c r="D22" i="17"/>
  <c r="C32" i="17"/>
  <c r="C15" i="17"/>
  <c r="E341" i="10" l="1"/>
  <c r="C353" i="10"/>
  <c r="E354" i="10"/>
  <c r="E409" i="10"/>
  <c r="C408" i="10"/>
  <c r="C401" i="10"/>
  <c r="E402" i="10"/>
  <c r="C30" i="10"/>
  <c r="C29" i="10" s="1"/>
  <c r="C138" i="10"/>
  <c r="C216" i="10"/>
  <c r="C116" i="10"/>
  <c r="C195" i="10"/>
  <c r="C96" i="10"/>
  <c r="C209" i="10"/>
  <c r="C108" i="10"/>
  <c r="C173" i="10"/>
  <c r="C124" i="10"/>
  <c r="C6" i="10"/>
  <c r="C166" i="10"/>
  <c r="E166" i="10" s="1"/>
  <c r="E123" i="10" s="1"/>
  <c r="C131" i="10"/>
  <c r="C152" i="10"/>
  <c r="C202" i="10"/>
  <c r="C159" i="10"/>
  <c r="C145" i="10"/>
  <c r="C181" i="10"/>
  <c r="E5" i="17"/>
  <c r="D5" i="17"/>
  <c r="C398" i="10" l="1"/>
  <c r="E401" i="10"/>
  <c r="E398" i="10" s="1"/>
  <c r="C350" i="10"/>
  <c r="C340" i="10" s="1"/>
  <c r="E353" i="10"/>
  <c r="E340" i="10" s="1"/>
  <c r="C405" i="10"/>
  <c r="E405" i="10" s="1"/>
  <c r="E408" i="10"/>
  <c r="C26" i="10"/>
  <c r="E29" i="10"/>
  <c r="E26" i="10" s="1"/>
  <c r="E5" i="10" s="1"/>
  <c r="C123" i="10"/>
  <c r="C180" i="10"/>
  <c r="C192" i="10"/>
  <c r="C199" i="10"/>
  <c r="C93" i="10"/>
  <c r="C12" i="17"/>
  <c r="C6" i="17"/>
  <c r="E4" i="10" l="1"/>
  <c r="F4" i="10" s="1"/>
  <c r="F5" i="10"/>
  <c r="C358" i="10"/>
  <c r="C5" i="10"/>
  <c r="C191" i="10"/>
  <c r="C5" i="17"/>
  <c r="C33" i="5"/>
  <c r="C30" i="5"/>
  <c r="C27" i="5"/>
  <c r="C24" i="5"/>
  <c r="C20" i="5"/>
  <c r="C17" i="5"/>
  <c r="C13" i="5"/>
  <c r="C9" i="5"/>
  <c r="E3" i="10" l="1"/>
  <c r="F3" i="10" s="1"/>
  <c r="C4" i="10"/>
  <c r="C8" i="5"/>
  <c r="C26" i="5"/>
  <c r="C29" i="17"/>
  <c r="C22" i="17"/>
  <c r="C3" i="10" l="1"/>
  <c r="C21" i="17"/>
  <c r="C7" i="5"/>
  <c r="C38" i="2"/>
  <c r="C31" i="2"/>
  <c r="F31" i="2" s="1"/>
  <c r="C28" i="2"/>
  <c r="C24" i="2"/>
  <c r="E24" i="2" s="1"/>
  <c r="F24" i="2" s="1"/>
  <c r="C22" i="2"/>
  <c r="C19" i="2"/>
  <c r="E19" i="2" s="1"/>
  <c r="F19" i="2" s="1"/>
  <c r="C17" i="2"/>
  <c r="E17" i="2" s="1"/>
  <c r="F17" i="2" s="1"/>
  <c r="C11" i="2"/>
  <c r="E11" i="2" s="1"/>
  <c r="F11" i="2" s="1"/>
  <c r="C7" i="2"/>
  <c r="E7" i="2" s="1"/>
  <c r="F7" i="2" l="1"/>
  <c r="E6" i="2"/>
  <c r="C37" i="2"/>
  <c r="F37" i="2" s="1"/>
  <c r="F38" i="2"/>
  <c r="C27" i="2"/>
  <c r="F27" i="2" s="1"/>
  <c r="C6" i="2"/>
  <c r="C35" i="7"/>
  <c r="C34" i="7" s="1"/>
  <c r="C32" i="7" s="1"/>
  <c r="C5" i="2" l="1"/>
  <c r="F6" i="2"/>
  <c r="E5" i="2"/>
  <c r="F5" i="2" s="1"/>
  <c r="C28" i="7"/>
  <c r="C22" i="7"/>
  <c r="C14" i="7"/>
  <c r="C27" i="7" l="1"/>
  <c r="C21" i="7"/>
  <c r="C13" i="7"/>
  <c r="C25" i="7" l="1"/>
  <c r="C19" i="7"/>
  <c r="C17" i="7" s="1"/>
  <c r="C11" i="7"/>
  <c r="C9" i="7" l="1"/>
  <c r="C8" i="7" s="1"/>
  <c r="C7" i="7" l="1"/>
  <c r="D246" i="10" l="1"/>
  <c r="D4" i="10" s="1"/>
  <c r="D3" i="10" s="1"/>
</calcChain>
</file>

<file path=xl/sharedStrings.xml><?xml version="1.0" encoding="utf-8"?>
<sst xmlns="http://schemas.openxmlformats.org/spreadsheetml/2006/main" count="1063" uniqueCount="497">
  <si>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</si>
  <si>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</si>
  <si>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</si>
  <si>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</si>
  <si>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</si>
  <si>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</si>
  <si>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</si>
  <si>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</si>
  <si>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</si>
  <si>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</si>
  <si>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</si>
  <si>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</si>
  <si>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</si>
  <si>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</si>
  <si>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</si>
  <si>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</si>
  <si>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</si>
  <si>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</si>
  <si>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</si>
  <si>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</si>
  <si>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</si>
  <si>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</si>
  <si>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</si>
  <si>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</si>
  <si>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</si>
  <si>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</si>
  <si>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</si>
  <si>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</si>
  <si>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</si>
  <si>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</si>
  <si>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</si>
  <si>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</si>
  <si>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</si>
  <si>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</si>
  <si>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</si>
  <si>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</si>
  <si>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</si>
  <si>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</si>
  <si>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</si>
  <si>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</si>
  <si>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</si>
  <si>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</si>
  <si>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</si>
  <si>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</si>
  <si>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</si>
  <si>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</si>
  <si>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</si>
  <si>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</si>
  <si>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</si>
  <si>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</si>
  <si>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</si>
  <si>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</si>
  <si>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</si>
  <si>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</si>
  <si>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</si>
  <si>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</si>
  <si>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</si>
  <si>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</si>
  <si>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</si>
  <si>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</si>
  <si>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</si>
  <si>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</si>
  <si>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</si>
  <si>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</si>
  <si>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</si>
  <si>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</si>
  <si>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</si>
  <si>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</si>
  <si>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</si>
  <si>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</si>
  <si>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</si>
  <si>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</si>
  <si>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</si>
  <si>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</si>
  <si>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</si>
  <si>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</si>
  <si>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</si>
  <si>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</si>
  <si>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</si>
  <si>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</si>
  <si>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</si>
  <si>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</si>
  <si>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</si>
  <si>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</si>
  <si>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</si>
  <si>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</si>
  <si>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</si>
  <si>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</si>
  <si>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</si>
  <si>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</si>
  <si>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</si>
  <si>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</si>
  <si>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</si>
  <si>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</si>
  <si>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</si>
  <si>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</si>
  <si>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</si>
  <si>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</si>
  <si>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</si>
  <si>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</si>
  <si>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</si>
  <si>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</si>
  <si>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</si>
  <si>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</si>
  <si>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</si>
  <si>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</si>
  <si>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</si>
  <si>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</si>
  <si>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</si>
  <si>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</si>
  <si>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</si>
  <si>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</si>
  <si>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</si>
  <si>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</si>
  <si>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</si>
  <si>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</si>
  <si>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</si>
  <si>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</si>
  <si>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</si>
  <si>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</si>
  <si>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</si>
  <si>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</si>
  <si>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</si>
  <si>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</si>
  <si>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</si>
  <si>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</si>
  <si>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</si>
  <si>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</si>
  <si>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</si>
  <si>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</si>
  <si>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</si>
  <si>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</si>
  <si>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</si>
  <si>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</si>
  <si>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</si>
  <si>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</si>
  <si>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</si>
  <si>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</si>
  <si>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</si>
  <si>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</si>
  <si>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</si>
  <si>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</si>
  <si>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</si>
  <si>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</si>
  <si>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</si>
  <si>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</si>
  <si>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</si>
  <si>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</si>
  <si>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</si>
  <si>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</si>
  <si>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</si>
  <si>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</si>
  <si>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</si>
  <si>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</si>
  <si>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</si>
  <si>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</si>
  <si>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</si>
  <si>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</si>
  <si>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</si>
  <si>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</si>
  <si>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</si>
  <si>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</si>
  <si>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</si>
  <si>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</si>
  <si>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</si>
  <si>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</si>
  <si>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</si>
  <si>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</si>
  <si>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</si>
  <si>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</si>
  <si>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</si>
  <si>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</si>
  <si>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</si>
  <si>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</si>
  <si>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</si>
  <si>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</si>
  <si>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</si>
  <si>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</si>
  <si>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</si>
  <si>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</si>
  <si>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</si>
  <si>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</si>
  <si>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</si>
  <si>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</si>
  <si>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</si>
  <si>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</si>
  <si>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</si>
  <si>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</si>
  <si>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</si>
  <si>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</si>
  <si>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</si>
  <si>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</si>
  <si>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</si>
  <si>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</si>
  <si>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</si>
  <si>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</si>
  <si>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</si>
  <si>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</si>
  <si>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</si>
  <si>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</si>
  <si>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</si>
  <si>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</si>
  <si>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</si>
  <si>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</si>
  <si>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</si>
  <si>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</si>
  <si>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</si>
  <si>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</si>
  <si>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</si>
  <si>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</si>
  <si>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</si>
  <si>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</si>
  <si>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</si>
  <si>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</si>
  <si>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</si>
  <si>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</si>
  <si>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</si>
  <si>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</si>
  <si>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</si>
  <si>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</si>
  <si>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</si>
  <si>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</si>
  <si>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</si>
  <si>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</si>
  <si>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</si>
  <si>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</si>
  <si>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</si>
  <si>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</si>
  <si>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</si>
  <si>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</si>
  <si>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</si>
  <si>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</si>
  <si>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</si>
  <si>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</si>
  <si>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</si>
  <si>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</si>
  <si>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</si>
  <si>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</si>
  <si>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</si>
  <si>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</si>
  <si>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</si>
  <si>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</si>
  <si>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</si>
  <si>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</si>
  <si>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</si>
  <si>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</si>
  <si>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</si>
  <si>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</si>
  <si>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</si>
  <si>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</si>
  <si>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</si>
  <si>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</si>
  <si>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</si>
  <si>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</si>
  <si>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</si>
  <si>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</si>
  <si>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</si>
  <si>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</si>
  <si>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</si>
  <si>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</si>
  <si>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</si>
  <si>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</si>
  <si>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</si>
  <si>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</si>
  <si>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</si>
  <si>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</si>
  <si>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</si>
  <si>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</si>
  <si>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</si>
  <si>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</si>
  <si>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</si>
  <si>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</si>
  <si>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</si>
  <si>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</si>
  <si>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</si>
  <si>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</si>
  <si>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</si>
  <si>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</si>
  <si>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</si>
  <si>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</si>
  <si>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t xml:space="preserve"> Na temelju članka 39. Zakona o Proračunu ( NN broj 87/08, 136/12 i 15/15 ) i članka 34. i 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</si>
  <si>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</si>
  <si>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</si>
  <si>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</si>
  <si>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</si>
  <si>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</si>
  <si>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</si>
  <si>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</si>
  <si>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</si>
  <si>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</si>
  <si>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</si>
  <si>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</si>
  <si>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</si>
  <si>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</si>
  <si>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</si>
  <si>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</si>
  <si>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</si>
  <si>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</si>
  <si>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</si>
  <si>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</si>
  <si>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</si>
  <si>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</si>
  <si>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</si>
  <si>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</si>
  <si>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</si>
  <si>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</si>
  <si>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</si>
  <si>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</si>
  <si>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</si>
  <si>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</si>
  <si>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</si>
  <si>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</si>
  <si>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</si>
  <si>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</si>
  <si>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</si>
  <si>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</si>
  <si>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</si>
  <si>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</si>
  <si>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</si>
  <si>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</si>
  <si>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t>Sufinanciranje uličnog vodovoda u Ulici Gaj-Mala Ludina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</si>
  <si>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</si>
  <si>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</si>
  <si>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UKUPNO RASHODI I IZDACI</t>
  </si>
  <si>
    <t>projekcija za 2021.</t>
  </si>
  <si>
    <t xml:space="preserve"> K 100402   </t>
  </si>
  <si>
    <t xml:space="preserve"> K 100403  </t>
  </si>
  <si>
    <t xml:space="preserve"> K 100404</t>
  </si>
  <si>
    <t>Uređenje zgrade mrtvačnice na groblju Mala Ludina</t>
  </si>
  <si>
    <t xml:space="preserve">Aktivnost: K 100801                    </t>
  </si>
  <si>
    <t xml:space="preserve"> Prijamni centar Repušnica</t>
  </si>
  <si>
    <t>Sterilizacija i kastracija životinja (sufinanciranje 50%)</t>
  </si>
  <si>
    <t>Rashodi za nabavu neproizvedene dugotrajne imovine</t>
  </si>
  <si>
    <t>Prijevozna sredstva</t>
  </si>
  <si>
    <t>Aktivnost A100807</t>
  </si>
  <si>
    <t>Popravak autobusnih kućica</t>
  </si>
  <si>
    <t>Ostali rashodi za zaposlene-Team building</t>
  </si>
  <si>
    <t xml:space="preserve">Tekuće donacije-kupnja kombi vozila </t>
  </si>
  <si>
    <t>Podmirenje troškova logopeda</t>
  </si>
  <si>
    <t>Nabava kontejnera i spremnika za smeće</t>
  </si>
  <si>
    <t xml:space="preserve"> K 100602</t>
  </si>
  <si>
    <t xml:space="preserve"> K 100603</t>
  </si>
  <si>
    <t>Zagrebačka ulica Velika Ludina-ulaz u reciklažno dvorište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</si>
  <si>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</si>
  <si>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</si>
  <si>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</si>
  <si>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</si>
  <si>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 xml:space="preserve">Aktivnost: K 100302  </t>
  </si>
  <si>
    <t>Aktivnost A100805</t>
  </si>
  <si>
    <t xml:space="preserve">Aktivnost A 101204:         </t>
  </si>
  <si>
    <t xml:space="preserve">     </t>
  </si>
  <si>
    <t xml:space="preserve">35. Statuta Općine Velika Ludina ("Službene novine" Općine Velika Ludina broj  6/09, 7/11, 2/13,  </t>
  </si>
  <si>
    <t xml:space="preserve">6/14, 3/18, i 5/18-pročišćeni tekst)  Općinsko vijeće Općine Velika Ludina na </t>
  </si>
  <si>
    <t xml:space="preserve"> plan za           2020.</t>
  </si>
  <si>
    <t>Usluge tekućeg i investicijskog održavanja opreme</t>
  </si>
  <si>
    <t xml:space="preserve">Kamate na minus po žiro računu </t>
  </si>
  <si>
    <t>Ostala nematerijalna imovina-Projekt dvorane</t>
  </si>
  <si>
    <t>Kupnja  automobila</t>
  </si>
  <si>
    <t>prijevozna sredstva-autombil</t>
  </si>
  <si>
    <t>Uređenje pučkih domova-Velika Ludina</t>
  </si>
  <si>
    <t>Uređenje pučkih domova-Kompator</t>
  </si>
  <si>
    <t xml:space="preserve"> K 100406</t>
  </si>
  <si>
    <t xml:space="preserve">Dječje igralište Okoli </t>
  </si>
  <si>
    <t>Sportski i rekreacijski tereni</t>
  </si>
  <si>
    <t xml:space="preserve"> K 100407</t>
  </si>
  <si>
    <t>Uređenje Reciklažnog dvorišta</t>
  </si>
  <si>
    <t>Ostali poslovni građevinski objekti</t>
  </si>
  <si>
    <t>Ceste, željeznice i ostali promet</t>
  </si>
  <si>
    <t xml:space="preserve">Obrtnička ulica, Velika Ludina </t>
  </si>
  <si>
    <t xml:space="preserve">Vatrogasna oprema i ostali troškovi </t>
  </si>
  <si>
    <t>Aktivnost A100808</t>
  </si>
  <si>
    <t xml:space="preserve">Kanalizacija Cvjetna ulica </t>
  </si>
  <si>
    <t>Plinovod, vodovod, kanalizacija</t>
  </si>
  <si>
    <t>Vodovod Ludinica</t>
  </si>
  <si>
    <t>Aktivnost: A 101002</t>
  </si>
  <si>
    <t>Sufinanciranje školskih udžbenika,tableta i ostalog školskog materijala</t>
  </si>
  <si>
    <t>Ostale tekuće donacije-škola plivanja</t>
  </si>
  <si>
    <t>Deratizacija i dezinskecija</t>
  </si>
  <si>
    <t>Kamate na kreditno zaduženje</t>
  </si>
  <si>
    <t xml:space="preserve">Izgradnja i rekostrukcija Dječjeg Vrtića </t>
  </si>
  <si>
    <t>Poslovni objekti</t>
  </si>
  <si>
    <t>Zgrade znastvenih i obrazovnih institucija</t>
  </si>
  <si>
    <t xml:space="preserve">Prijevoz na posao i sa posla </t>
  </si>
  <si>
    <t>Rashodi za nabavu proizv. Dugotrajne imovine</t>
  </si>
  <si>
    <t xml:space="preserve">Računalni programi </t>
  </si>
  <si>
    <t>Javna rasvjeta</t>
  </si>
  <si>
    <t>Ostali građevinski objekti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</si>
  <si>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</si>
  <si>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</si>
  <si>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</si>
  <si>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</si>
  <si>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</si>
  <si>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</si>
  <si>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</si>
  <si>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</si>
  <si>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</si>
  <si>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>Sufinaciranje preasfaltiranja školskog igrališta</t>
  </si>
  <si>
    <t xml:space="preserve">Sufinaciranje produžene nastave </t>
  </si>
  <si>
    <t>Aktivnost: A101103</t>
  </si>
  <si>
    <t xml:space="preserve">Aktivnost A 101104:   </t>
  </si>
  <si>
    <t xml:space="preserve">Aktivnost A 101106: </t>
  </si>
  <si>
    <t xml:space="preserve">Aktivnost A 101107: </t>
  </si>
  <si>
    <t>Uređenje groblja (ograda, staze,grobovi)</t>
  </si>
  <si>
    <t xml:space="preserve"> K 100604</t>
  </si>
  <si>
    <t xml:space="preserve">Cvjetna ulica, Velika Ludina </t>
  </si>
  <si>
    <t xml:space="preserve">Ostale naknade zaposlenima </t>
  </si>
  <si>
    <t>Mediciska oprema (defibrilator)</t>
  </si>
  <si>
    <t>Program 1013: Razvoj sporta i rekreacije</t>
  </si>
  <si>
    <t>Program 1014: Zaštita okoliša</t>
  </si>
  <si>
    <t>Program 1015: Zaštita, očuvanje i unapređenje zdravlja</t>
  </si>
  <si>
    <t xml:space="preserve">Program zaštite divljači 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</si>
  <si>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</si>
  <si>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</si>
  <si>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</si>
  <si>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</si>
  <si>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</si>
  <si>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</si>
  <si>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</si>
  <si>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>K 101401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</si>
  <si>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</si>
  <si>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</si>
  <si>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</si>
  <si>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</si>
  <si>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Donacije za provednu programa zaštite od divljači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</si>
  <si>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</si>
  <si>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</si>
  <si>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</si>
  <si>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</si>
  <si>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</si>
  <si>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</si>
  <si>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</si>
  <si>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</si>
  <si>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>Aktivnost A 101803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</si>
  <si>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</si>
  <si>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</si>
  <si>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</si>
  <si>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</si>
  <si>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</si>
  <si>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</si>
  <si>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 xml:space="preserve"> K 101901</t>
  </si>
  <si>
    <t>Program 1020: Program javnih potreba u kulturi</t>
  </si>
  <si>
    <t xml:space="preserve">Aktivnost A 102001:   </t>
  </si>
  <si>
    <t xml:space="preserve">Program 1016: </t>
  </si>
  <si>
    <t>plan za 2020</t>
  </si>
  <si>
    <t>Aktivnost:    A100203</t>
  </si>
  <si>
    <t>Održavanje izbora</t>
  </si>
  <si>
    <t>Knjige,umjetnička djela i ostale izložbene vrijednosti</t>
  </si>
  <si>
    <t xml:space="preserve">Otplata glavnice primljenih zajmova od kreditnih i ostalih financijskh institucija izvan javnog sektora </t>
  </si>
  <si>
    <t>plan za 2020.</t>
  </si>
  <si>
    <t>KONTO 8 - Prihodi od financijske imovine</t>
  </si>
  <si>
    <t>KONTO 5 - izdaci za finanijsku imovinu i otplate zajmova</t>
  </si>
  <si>
    <r>
      <t xml:space="preserve"> </t>
    </r>
    <r>
      <rPr>
        <sz val="10"/>
        <rFont val="Arial"/>
        <family val="2"/>
        <charset val="238"/>
      </rPr>
      <t>i rashoda i Računu financiranja za 2020. godinu kako slijedi:</t>
    </r>
  </si>
  <si>
    <t>plan za     2020.</t>
  </si>
  <si>
    <t>projekcija za 2022.</t>
  </si>
  <si>
    <t>PRIHOD OD FINANCIJSKE IMOVINE I ZADUŽIVANJA</t>
  </si>
  <si>
    <t xml:space="preserve">Primljeni krediti i zajmovi od kreditnih i ostalih financijskih institucija izvan javnog sektora </t>
  </si>
  <si>
    <t xml:space="preserve">PRIHOD OD FINANCIJSKE IMOVINE I ZADUŽIVANJE </t>
  </si>
  <si>
    <t>Primljeni krediti I zajmovi od kreditnih I ostalih financijskih institucija</t>
  </si>
  <si>
    <t>PROJEKCIJE PRORAČUNA ZA 2021. i 2022. godinu</t>
  </si>
  <si>
    <t>Rashodi za nabavu dugotrajne neproizvede</t>
  </si>
  <si>
    <t xml:space="preserve">Doprinosi na plaću </t>
  </si>
  <si>
    <t>Funkcija:0560 Poslovi i usluge zaštite okoliša koji nisu drugdje svrstani</t>
  </si>
  <si>
    <t>Aktivnost: A 101404</t>
  </si>
  <si>
    <t xml:space="preserve">Izgradnja autobusne kućice </t>
  </si>
  <si>
    <t>Aktivnost K 100802</t>
  </si>
  <si>
    <t>Aktivnost K 100803</t>
  </si>
  <si>
    <t xml:space="preserve"> K 100405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</si>
  <si>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</si>
  <si>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</si>
  <si>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</si>
  <si>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</si>
  <si>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</si>
  <si>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>Vjekoslav Kamenščak</t>
  </si>
  <si>
    <t>Ulica Bukovec , Grabrov Potok</t>
  </si>
  <si>
    <t>povećanje/umanjenje</t>
  </si>
  <si>
    <t>plan I. 2020</t>
  </si>
  <si>
    <t>novi plan I. 2020</t>
  </si>
  <si>
    <t>postotak promjene</t>
  </si>
  <si>
    <t>plan za 20202</t>
  </si>
  <si>
    <t>postotak promjena</t>
  </si>
  <si>
    <t>povećanje          /umanjenje</t>
  </si>
  <si>
    <t>povećanje/smanjenje</t>
  </si>
  <si>
    <t>Prihodi i primici od finacijskog zaduženja</t>
  </si>
  <si>
    <t>Opći prihodi i primici i prihodi za posebne namjene, primici od zaduživanja</t>
  </si>
  <si>
    <t>100.00%</t>
  </si>
  <si>
    <t>30.00%</t>
  </si>
  <si>
    <t>Rekonstukcija i modernizacija javne rasvjete - Led rasvjeta</t>
  </si>
  <si>
    <t xml:space="preserve"> svojoj 32. sjednici održanoj 14.05.2020. godine donijelo je</t>
  </si>
  <si>
    <t xml:space="preserve"> I. IZMJENE I DOPUNE  PRORAČUNA OPĆINE VELIKA LUDINA ZA 2020. GOD.</t>
  </si>
  <si>
    <t xml:space="preserve">                         I PROJEKCIJE PRORAČUNA ZA 2021. I 2022. GOD.                </t>
  </si>
  <si>
    <t>Velika Ludina br. 10/19) sastoje se od:</t>
  </si>
  <si>
    <t xml:space="preserve">I. Izmjene i dopune Proračuna Općine Velika Ludina za 2020. godinu  ("Službene novine Općine </t>
  </si>
  <si>
    <t xml:space="preserve"> snagu osmog dana od dana objave u "Službenim novinama Općine Velika Ludina".</t>
  </si>
  <si>
    <t xml:space="preserve"> I.Izmjene i dopune Proračuna Općine Velika Ludina za 2020. godinu stupaju na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</si>
  <si>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400-06/20-01/03</t>
  </si>
  <si>
    <t>2176/19-02-20-2</t>
  </si>
  <si>
    <t>Velika Ludina, 14.05.2020.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</si>
</sst>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0" xfId="0" applyFill="1" applyBorder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6" borderId="8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horizontal="left"/>
    </xf>
    <xf numFmtId="0" fontId="7" fillId="10" borderId="9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11" borderId="10" xfId="0" applyFont="1" applyFill="1" applyBorder="1" applyAlignment="1" applyProtection="1">
      <alignment horizontal="left"/>
    </xf>
    <xf numFmtId="0" fontId="27" fillId="10" borderId="0" xfId="0" applyFont="1" applyFill="1" applyBorder="1"/>
    <xf numFmtId="0" fontId="22" fillId="0" borderId="16" xfId="0" applyFont="1" applyBorder="1" applyAlignment="1" applyProtection="1">
      <alignment horizontal="left" vertical="top"/>
    </xf>
    <xf numFmtId="0" fontId="22" fillId="0" borderId="15" xfId="0" applyFont="1" applyBorder="1" applyAlignment="1" applyProtection="1">
      <alignment horizontal="left" wrapText="1"/>
    </xf>
    <xf numFmtId="3" fontId="22" fillId="0" borderId="12" xfId="0" applyNumberFormat="1" applyFont="1" applyBorder="1" applyAlignment="1" applyProtection="1">
      <alignment horizontal="right"/>
    </xf>
    <xf numFmtId="0" fontId="4" fillId="9" borderId="19" xfId="0" applyFont="1" applyFill="1" applyBorder="1" applyAlignment="1" applyProtection="1">
      <alignment horizontal="left" vertical="top"/>
    </xf>
    <xf numFmtId="3" fontId="12" fillId="6" borderId="20" xfId="0" applyNumberFormat="1" applyFont="1" applyFill="1" applyBorder="1" applyAlignment="1" applyProtection="1">
      <alignment horizontal="right"/>
    </xf>
    <xf numFmtId="0" fontId="11" fillId="9" borderId="19" xfId="0" applyFont="1" applyFill="1" applyBorder="1" applyAlignment="1" applyProtection="1">
      <alignment horizontal="left" vertical="top"/>
    </xf>
    <xf numFmtId="3" fontId="12" fillId="6" borderId="14" xfId="0" applyNumberFormat="1" applyFont="1" applyFill="1" applyBorder="1" applyAlignment="1" applyProtection="1">
      <alignment horizontal="right"/>
    </xf>
    <xf numFmtId="3" fontId="12" fillId="9" borderId="20" xfId="0" applyNumberFormat="1" applyFont="1" applyFill="1" applyBorder="1" applyProtection="1"/>
    <xf numFmtId="3" fontId="12" fillId="6" borderId="20" xfId="0" applyNumberFormat="1" applyFont="1" applyFill="1" applyBorder="1" applyProtection="1"/>
    <xf numFmtId="0" fontId="12" fillId="6" borderId="19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3" fontId="11" fillId="9" borderId="20" xfId="0" applyNumberFormat="1" applyFont="1" applyFill="1" applyBorder="1" applyAlignment="1" applyProtection="1">
      <alignment horizontal="right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Protection="1"/>
    <xf numFmtId="0" fontId="19" fillId="22" borderId="16" xfId="0" applyFont="1" applyFill="1" applyBorder="1" applyAlignment="1" applyProtection="1">
      <alignment horizontal="left" vertical="top"/>
    </xf>
    <xf numFmtId="0" fontId="19" fillId="22" borderId="15" xfId="0" applyFont="1" applyFill="1" applyBorder="1" applyAlignment="1" applyProtection="1">
      <alignment wrapText="1"/>
    </xf>
    <xf numFmtId="3" fontId="20" fillId="22" borderId="12" xfId="0" applyNumberFormat="1" applyFont="1" applyFill="1" applyBorder="1" applyProtection="1"/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Alignment="1" applyProtection="1">
      <alignment horizontal="right"/>
    </xf>
    <xf numFmtId="3" fontId="20" fillId="22" borderId="12" xfId="0" applyNumberFormat="1" applyFont="1" applyFill="1" applyBorder="1" applyAlignment="1" applyProtection="1">
      <alignment horizontal="right"/>
    </xf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9" borderId="2" xfId="0" applyFont="1" applyFill="1" applyBorder="1" applyAlignment="1" applyProtection="1">
      <alignment horizontal="left" wrapText="1"/>
    </xf>
    <xf numFmtId="0" fontId="11" fillId="0" borderId="16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left" wrapText="1"/>
    </xf>
    <xf numFmtId="0" fontId="13" fillId="0" borderId="22" xfId="0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3" fontId="4" fillId="9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9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wrapText="1"/>
    </xf>
    <xf numFmtId="3" fontId="6" fillId="0" borderId="3" xfId="0" applyNumberFormat="1" applyFont="1" applyFill="1" applyBorder="1" applyAlignment="1" applyProtection="1">
      <alignment horizontal="right"/>
    </xf>
    <xf numFmtId="0" fontId="4" fillId="9" borderId="7" xfId="0" applyFont="1" applyFill="1" applyBorder="1" applyAlignment="1" applyProtection="1">
      <alignment horizontal="left"/>
    </xf>
    <xf numFmtId="3" fontId="4" fillId="9" borderId="7" xfId="0" applyNumberFormat="1" applyFont="1" applyFill="1" applyBorder="1" applyAlignment="1" applyProtection="1">
      <alignment horizontal="right"/>
    </xf>
    <xf numFmtId="0" fontId="19" fillId="22" borderId="16" xfId="0" applyFont="1" applyFill="1" applyBorder="1" applyAlignment="1" applyProtection="1">
      <alignment horizontal="left"/>
    </xf>
    <xf numFmtId="3" fontId="19" fillId="22" borderId="1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3" borderId="15" xfId="0" applyFont="1" applyFill="1" applyBorder="1" applyAlignment="1" applyProtection="1">
      <alignment wrapText="1"/>
    </xf>
    <xf numFmtId="0" fontId="7" fillId="9" borderId="25" xfId="0" applyFont="1" applyFill="1" applyBorder="1" applyAlignment="1" applyProtection="1">
      <alignment horizontal="left" wrapText="1"/>
    </xf>
    <xf numFmtId="0" fontId="7" fillId="10" borderId="25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9" fillId="10" borderId="0" xfId="0" applyFont="1" applyFill="1" applyBorder="1"/>
    <xf numFmtId="0" fontId="30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10" borderId="5" xfId="0" applyFont="1" applyFill="1" applyBorder="1"/>
    <xf numFmtId="0" fontId="29" fillId="10" borderId="4" xfId="0" applyFont="1" applyFill="1" applyBorder="1"/>
    <xf numFmtId="0" fontId="27" fillId="10" borderId="4" xfId="0" applyFont="1" applyFill="1" applyBorder="1" applyAlignment="1">
      <alignment wrapText="1"/>
    </xf>
    <xf numFmtId="0" fontId="12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0" fontId="6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6" borderId="9" xfId="0" applyFont="1" applyFill="1" applyBorder="1" applyAlignment="1" applyProtection="1">
      <alignment wrapText="1"/>
    </xf>
    <xf numFmtId="0" fontId="30" fillId="6" borderId="9" xfId="0" applyFont="1" applyFill="1" applyBorder="1" applyAlignment="1" applyProtection="1">
      <alignment wrapText="1"/>
    </xf>
    <xf numFmtId="0" fontId="27" fillId="10" borderId="28" xfId="0" applyFont="1" applyFill="1" applyBorder="1" applyAlignment="1" applyProtection="1">
      <alignment horizontal="left"/>
    </xf>
    <xf numFmtId="0" fontId="27" fillId="10" borderId="26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28" xfId="0" applyFont="1" applyFill="1" applyBorder="1" applyAlignment="1" applyProtection="1">
      <alignment horizontal="left" wrapText="1"/>
    </xf>
    <xf numFmtId="0" fontId="25" fillId="10" borderId="26" xfId="0" applyFont="1" applyFill="1" applyBorder="1" applyAlignment="1" applyProtection="1">
      <alignment horizontal="left" wrapText="1"/>
    </xf>
    <xf numFmtId="0" fontId="27" fillId="2" borderId="26" xfId="0" applyFont="1" applyFill="1" applyBorder="1" applyAlignment="1" applyProtection="1">
      <alignment horizontal="left"/>
    </xf>
    <xf numFmtId="0" fontId="27" fillId="13" borderId="26" xfId="0" applyFont="1" applyFill="1" applyBorder="1" applyAlignment="1" applyProtection="1">
      <alignment horizontal="left"/>
    </xf>
    <xf numFmtId="0" fontId="27" fillId="8" borderId="26" xfId="0" applyFont="1" applyFill="1" applyBorder="1" applyAlignment="1" applyProtection="1">
      <alignment horizontal="left"/>
    </xf>
    <xf numFmtId="0" fontId="25" fillId="14" borderId="27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27" xfId="0" applyFont="1" applyFill="1" applyBorder="1" applyAlignment="1" applyProtection="1">
      <alignment horizontal="left"/>
    </xf>
    <xf numFmtId="0" fontId="25" fillId="7" borderId="27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25" xfId="0" applyFont="1" applyFill="1" applyBorder="1" applyAlignment="1" applyProtection="1">
      <alignment horizontal="left"/>
    </xf>
    <xf numFmtId="0" fontId="25" fillId="10" borderId="25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3" borderId="26" xfId="0" applyFont="1" applyFill="1" applyBorder="1" applyAlignment="1" applyProtection="1">
      <alignment horizontal="left"/>
    </xf>
    <xf numFmtId="0" fontId="25" fillId="8" borderId="17" xfId="0" applyFont="1" applyFill="1" applyBorder="1" applyAlignment="1" applyProtection="1">
      <alignment horizontal="left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25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27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9" borderId="28" xfId="0" applyFont="1" applyFill="1" applyBorder="1" applyAlignment="1" applyProtection="1">
      <alignment horizontal="left"/>
    </xf>
    <xf numFmtId="0" fontId="27" fillId="10" borderId="25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9" fillId="9" borderId="27" xfId="0" applyFont="1" applyFill="1" applyBorder="1" applyAlignment="1">
      <alignment horizontal="left"/>
    </xf>
    <xf numFmtId="0" fontId="29" fillId="9" borderId="19" xfId="0" applyFont="1" applyFill="1" applyBorder="1" applyAlignment="1" applyProtection="1">
      <alignment horizontal="left"/>
    </xf>
    <xf numFmtId="0" fontId="27" fillId="10" borderId="28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25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9" fillId="21" borderId="27" xfId="0" applyFont="1" applyFill="1" applyBorder="1" applyAlignment="1" applyProtection="1">
      <alignment horizontal="left"/>
    </xf>
    <xf numFmtId="0" fontId="29" fillId="9" borderId="28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27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27" xfId="0" applyFont="1" applyFill="1" applyBorder="1" applyAlignment="1">
      <alignment horizontal="left"/>
    </xf>
    <xf numFmtId="0" fontId="29" fillId="2" borderId="27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9" fillId="2" borderId="19" xfId="0" applyFont="1" applyFill="1" applyBorder="1" applyAlignment="1" applyProtection="1">
      <alignment horizontal="left"/>
    </xf>
    <xf numFmtId="0" fontId="29" fillId="21" borderId="27" xfId="0" applyFont="1" applyFill="1" applyBorder="1" applyAlignment="1" applyProtection="1">
      <alignment horizontal="center"/>
    </xf>
    <xf numFmtId="0" fontId="27" fillId="10" borderId="28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28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9" fillId="21" borderId="27" xfId="0" applyFont="1" applyFill="1" applyBorder="1" applyAlignment="1">
      <alignment horizontal="center"/>
    </xf>
    <xf numFmtId="0" fontId="27" fillId="10" borderId="25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25" xfId="0" applyFont="1" applyFill="1" applyBorder="1" applyAlignment="1">
      <alignment wrapText="1"/>
    </xf>
    <xf numFmtId="0" fontId="25" fillId="0" borderId="25" xfId="0" applyFont="1" applyBorder="1" applyAlignment="1">
      <alignment horizontal="left"/>
    </xf>
    <xf numFmtId="0" fontId="29" fillId="9" borderId="27" xfId="0" applyFont="1" applyFill="1" applyBorder="1"/>
    <xf numFmtId="0" fontId="27" fillId="3" borderId="19" xfId="0" applyFont="1" applyFill="1" applyBorder="1"/>
    <xf numFmtId="0" fontId="29" fillId="19" borderId="27" xfId="0" applyFont="1" applyFill="1" applyBorder="1"/>
    <xf numFmtId="0" fontId="32" fillId="10" borderId="25" xfId="0" applyFont="1" applyFill="1" applyBorder="1"/>
    <xf numFmtId="0" fontId="32" fillId="10" borderId="17" xfId="0" applyFont="1" applyFill="1" applyBorder="1"/>
    <xf numFmtId="0" fontId="32" fillId="3" borderId="19" xfId="0" applyFont="1" applyFill="1" applyBorder="1"/>
    <xf numFmtId="0" fontId="32" fillId="10" borderId="28" xfId="0" applyFont="1" applyFill="1" applyBorder="1" applyAlignment="1">
      <alignment horizontal="left"/>
    </xf>
    <xf numFmtId="0" fontId="32" fillId="10" borderId="26" xfId="0" applyFont="1" applyFill="1" applyBorder="1" applyAlignment="1">
      <alignment horizontal="left"/>
    </xf>
    <xf numFmtId="0" fontId="32" fillId="6" borderId="19" xfId="0" applyFont="1" applyFill="1" applyBorder="1" applyAlignment="1">
      <alignment horizontal="left"/>
    </xf>
    <xf numFmtId="0" fontId="32" fillId="9" borderId="27" xfId="0" applyFont="1" applyFill="1" applyBorder="1" applyAlignment="1">
      <alignment horizontal="left"/>
    </xf>
    <xf numFmtId="0" fontId="32" fillId="10" borderId="25" xfId="0" applyFont="1" applyFill="1" applyBorder="1" applyAlignment="1">
      <alignment horizontal="left"/>
    </xf>
    <xf numFmtId="0" fontId="32" fillId="10" borderId="17" xfId="0" applyFont="1" applyFill="1" applyBorder="1" applyAlignment="1">
      <alignment horizontal="left"/>
    </xf>
    <xf numFmtId="0" fontId="32" fillId="3" borderId="19" xfId="0" applyFont="1" applyFill="1" applyBorder="1" applyAlignment="1">
      <alignment horizontal="left"/>
    </xf>
    <xf numFmtId="0" fontId="29" fillId="21" borderId="27" xfId="0" applyFont="1" applyFill="1" applyBorder="1"/>
    <xf numFmtId="0" fontId="32" fillId="6" borderId="19" xfId="0" applyFont="1" applyFill="1" applyBorder="1"/>
    <xf numFmtId="0" fontId="32" fillId="10" borderId="13" xfId="0" applyFont="1" applyFill="1" applyBorder="1"/>
    <xf numFmtId="0" fontId="29" fillId="12" borderId="19" xfId="0" applyFont="1" applyFill="1" applyBorder="1" applyAlignment="1" applyProtection="1">
      <alignment horizontal="left"/>
    </xf>
    <xf numFmtId="0" fontId="27" fillId="10" borderId="28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9" fillId="12" borderId="19" xfId="0" applyFont="1" applyFill="1" applyBorder="1"/>
    <xf numFmtId="0" fontId="27" fillId="10" borderId="13" xfId="0" applyFont="1" applyFill="1" applyBorder="1" applyAlignment="1"/>
    <xf numFmtId="0" fontId="27" fillId="20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2" fontId="27" fillId="10" borderId="30" xfId="0" applyNumberFormat="1" applyFont="1" applyFill="1" applyBorder="1" applyAlignment="1" applyProtection="1"/>
    <xf numFmtId="0" fontId="27" fillId="10" borderId="30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9" fillId="9" borderId="27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8" fillId="11" borderId="29" xfId="0" applyFont="1" applyFill="1" applyBorder="1" applyAlignment="1" applyProtection="1">
      <alignment wrapText="1"/>
    </xf>
    <xf numFmtId="0" fontId="8" fillId="12" borderId="29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0" xfId="0" applyFont="1" applyFill="1" applyBorder="1" applyAlignment="1" applyProtection="1">
      <alignment wrapText="1"/>
    </xf>
    <xf numFmtId="0" fontId="7" fillId="13" borderId="30" xfId="0" applyFont="1" applyFill="1" applyBorder="1" applyAlignment="1" applyProtection="1">
      <alignment wrapText="1"/>
    </xf>
    <xf numFmtId="0" fontId="7" fillId="14" borderId="30" xfId="0" applyFont="1" applyFill="1" applyBorder="1" applyAlignment="1" applyProtection="1">
      <alignment wrapText="1"/>
    </xf>
    <xf numFmtId="0" fontId="5" fillId="0" borderId="30" xfId="0" applyFont="1" applyBorder="1" applyAlignment="1" applyProtection="1">
      <alignment wrapText="1"/>
    </xf>
    <xf numFmtId="0" fontId="7" fillId="9" borderId="30" xfId="0" applyFont="1" applyFill="1" applyBorder="1" applyAlignment="1" applyProtection="1">
      <alignment wrapText="1"/>
    </xf>
    <xf numFmtId="3" fontId="4" fillId="9" borderId="2" xfId="0" applyNumberFormat="1" applyFont="1" applyFill="1" applyBorder="1" applyProtection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0" borderId="2" xfId="0" applyNumberFormat="1" applyFont="1" applyFill="1" applyBorder="1" applyProtection="1"/>
    <xf numFmtId="0" fontId="13" fillId="0" borderId="29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8" fillId="11" borderId="29" xfId="0" applyFont="1" applyFill="1" applyBorder="1" applyAlignment="1" applyProtection="1">
      <alignment wrapText="1"/>
    </xf>
    <xf numFmtId="0" fontId="25" fillId="6" borderId="30" xfId="0" applyFont="1" applyFill="1" applyBorder="1" applyAlignment="1" applyProtection="1">
      <alignment wrapText="1"/>
    </xf>
    <xf numFmtId="0" fontId="27" fillId="13" borderId="30" xfId="0" applyFont="1" applyFill="1" applyBorder="1" applyAlignment="1" applyProtection="1">
      <alignment wrapText="1"/>
    </xf>
    <xf numFmtId="0" fontId="27" fillId="8" borderId="30" xfId="0" applyFont="1" applyFill="1" applyBorder="1" applyAlignment="1" applyProtection="1">
      <alignment wrapText="1"/>
    </xf>
    <xf numFmtId="0" fontId="25" fillId="14" borderId="30" xfId="0" applyFont="1" applyFill="1" applyBorder="1" applyAlignment="1" applyProtection="1">
      <alignment wrapText="1"/>
    </xf>
    <xf numFmtId="0" fontId="25" fillId="0" borderId="30" xfId="0" applyFont="1" applyBorder="1" applyAlignment="1" applyProtection="1">
      <alignment wrapText="1"/>
    </xf>
    <xf numFmtId="0" fontId="25" fillId="0" borderId="30" xfId="0" applyFont="1" applyFill="1" applyBorder="1" applyAlignment="1" applyProtection="1">
      <alignment wrapText="1"/>
    </xf>
    <xf numFmtId="0" fontId="27" fillId="10" borderId="30" xfId="0" applyFont="1" applyFill="1" applyBorder="1" applyAlignment="1" applyProtection="1">
      <alignment horizontal="left" wrapText="1"/>
    </xf>
    <xf numFmtId="0" fontId="25" fillId="15" borderId="30" xfId="0" applyFont="1" applyFill="1" applyBorder="1" applyAlignment="1" applyProtection="1">
      <alignment wrapText="1"/>
    </xf>
    <xf numFmtId="0" fontId="25" fillId="0" borderId="30" xfId="0" applyFont="1" applyBorder="1" applyAlignment="1" applyProtection="1">
      <alignment horizontal="left" wrapText="1"/>
    </xf>
    <xf numFmtId="0" fontId="25" fillId="0" borderId="30" xfId="0" applyFont="1" applyBorder="1" applyAlignment="1" applyProtection="1">
      <alignment horizontal="left"/>
    </xf>
    <xf numFmtId="0" fontId="25" fillId="16" borderId="30" xfId="0" applyFont="1" applyFill="1" applyBorder="1" applyAlignment="1" applyProtection="1">
      <alignment wrapText="1"/>
    </xf>
    <xf numFmtId="0" fontId="25" fillId="7" borderId="30" xfId="0" applyFont="1" applyFill="1" applyBorder="1" applyAlignment="1" applyProtection="1">
      <alignment wrapText="1"/>
    </xf>
    <xf numFmtId="0" fontId="25" fillId="7" borderId="30" xfId="0" applyFont="1" applyFill="1" applyBorder="1" applyAlignment="1" applyProtection="1">
      <alignment horizontal="left"/>
    </xf>
    <xf numFmtId="0" fontId="25" fillId="0" borderId="30" xfId="0" applyFont="1" applyFill="1" applyBorder="1" applyAlignment="1" applyProtection="1">
      <alignment horizontal="left"/>
    </xf>
    <xf numFmtId="0" fontId="25" fillId="14" borderId="30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0" xfId="0" applyNumberFormat="1" applyFont="1" applyFill="1" applyBorder="1" applyAlignment="1" applyProtection="1">
      <alignment horizontal="left" wrapText="1"/>
    </xf>
    <xf numFmtId="2" fontId="25" fillId="2" borderId="30" xfId="0" applyNumberFormat="1" applyFont="1" applyFill="1" applyBorder="1" applyAlignment="1" applyProtection="1">
      <alignment wrapText="1"/>
    </xf>
    <xf numFmtId="0" fontId="27" fillId="13" borderId="30" xfId="0" applyFont="1" applyFill="1" applyBorder="1" applyAlignment="1">
      <alignment wrapText="1"/>
    </xf>
    <xf numFmtId="0" fontId="27" fillId="8" borderId="30" xfId="0" applyFont="1" applyFill="1" applyBorder="1" applyAlignment="1">
      <alignment wrapText="1"/>
    </xf>
    <xf numFmtId="0" fontId="27" fillId="9" borderId="9" xfId="0" applyFont="1" applyFill="1" applyBorder="1" applyAlignment="1" applyProtection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0" xfId="0" applyFont="1" applyFill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0" xfId="0" applyFont="1" applyFill="1" applyBorder="1" applyAlignment="1">
      <alignment wrapText="1"/>
    </xf>
    <xf numFmtId="0" fontId="29" fillId="9" borderId="9" xfId="0" applyFont="1" applyFill="1" applyBorder="1" applyAlignment="1">
      <alignment wrapText="1"/>
    </xf>
    <xf numFmtId="0" fontId="29" fillId="9" borderId="30" xfId="0" applyFont="1" applyFill="1" applyBorder="1" applyAlignment="1" applyProtection="1">
      <alignment wrapText="1"/>
    </xf>
    <xf numFmtId="0" fontId="27" fillId="10" borderId="30" xfId="0" applyFont="1" applyFill="1" applyBorder="1"/>
    <xf numFmtId="0" fontId="25" fillId="2" borderId="30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0" xfId="0" applyFont="1" applyFill="1" applyBorder="1" applyAlignment="1">
      <alignment wrapText="1"/>
    </xf>
    <xf numFmtId="0" fontId="27" fillId="10" borderId="30" xfId="0" applyFont="1" applyFill="1" applyBorder="1" applyAlignment="1" applyProtection="1">
      <alignment horizontal="left"/>
    </xf>
    <xf numFmtId="0" fontId="27" fillId="10" borderId="30" xfId="0" applyFont="1" applyFill="1" applyBorder="1" applyAlignment="1">
      <alignment wrapText="1"/>
    </xf>
    <xf numFmtId="0" fontId="25" fillId="2" borderId="30" xfId="0" applyFont="1" applyFill="1" applyBorder="1" applyAlignment="1">
      <alignment wrapText="1"/>
    </xf>
    <xf numFmtId="0" fontId="23" fillId="10" borderId="30" xfId="0" applyFont="1" applyFill="1" applyBorder="1" applyAlignment="1">
      <alignment wrapText="1"/>
    </xf>
    <xf numFmtId="0" fontId="29" fillId="21" borderId="9" xfId="0" applyFont="1" applyFill="1" applyBorder="1" applyAlignment="1" applyProtection="1">
      <alignment wrapText="1"/>
    </xf>
    <xf numFmtId="0" fontId="29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30" fillId="6" borderId="30" xfId="0" applyFont="1" applyFill="1" applyBorder="1" applyAlignment="1" applyProtection="1">
      <alignment wrapText="1"/>
    </xf>
    <xf numFmtId="0" fontId="29" fillId="21" borderId="9" xfId="0" applyFont="1" applyFill="1" applyBorder="1" applyAlignment="1" applyProtection="1">
      <alignment horizontal="center" wrapText="1"/>
    </xf>
    <xf numFmtId="0" fontId="25" fillId="15" borderId="30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0" xfId="0" applyFont="1" applyFill="1" applyBorder="1" applyAlignment="1">
      <alignment wrapText="1"/>
    </xf>
    <xf numFmtId="0" fontId="27" fillId="15" borderId="30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0" xfId="0" applyFont="1" applyFill="1" applyBorder="1" applyAlignment="1">
      <alignment horizontal="left" wrapText="1"/>
    </xf>
    <xf numFmtId="0" fontId="27" fillId="8" borderId="30" xfId="0" applyFont="1" applyFill="1" applyBorder="1" applyAlignment="1">
      <alignment horizontal="left" wrapText="1"/>
    </xf>
    <xf numFmtId="0" fontId="25" fillId="6" borderId="30" xfId="0" applyFont="1" applyFill="1" applyBorder="1" applyAlignment="1">
      <alignment horizontal="left" wrapText="1"/>
    </xf>
    <xf numFmtId="0" fontId="29" fillId="21" borderId="9" xfId="0" applyFont="1" applyFill="1" applyBorder="1" applyAlignment="1">
      <alignment horizontal="center" wrapText="1"/>
    </xf>
    <xf numFmtId="0" fontId="29" fillId="10" borderId="30" xfId="0" applyFont="1" applyFill="1" applyBorder="1"/>
    <xf numFmtId="0" fontId="27" fillId="6" borderId="30" xfId="0" applyFont="1" applyFill="1" applyBorder="1" applyAlignment="1">
      <alignment wrapText="1"/>
    </xf>
    <xf numFmtId="0" fontId="29" fillId="10" borderId="30" xfId="0" applyFont="1" applyFill="1" applyBorder="1" applyAlignment="1">
      <alignment vertical="top" wrapText="1"/>
    </xf>
    <xf numFmtId="0" fontId="27" fillId="10" borderId="30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0" xfId="0" applyFont="1" applyFill="1" applyBorder="1" applyAlignment="1" applyProtection="1">
      <alignment wrapText="1"/>
    </xf>
    <xf numFmtId="0" fontId="25" fillId="15" borderId="30" xfId="0" applyFont="1" applyFill="1" applyBorder="1"/>
    <xf numFmtId="0" fontId="25" fillId="0" borderId="30" xfId="0" applyFont="1" applyBorder="1"/>
    <xf numFmtId="0" fontId="27" fillId="3" borderId="30" xfId="0" applyFont="1" applyFill="1" applyBorder="1" applyAlignment="1">
      <alignment wrapText="1"/>
    </xf>
    <xf numFmtId="0" fontId="25" fillId="0" borderId="30" xfId="0" applyFont="1" applyBorder="1" applyAlignment="1">
      <alignment horizontal="left" wrapText="1"/>
    </xf>
    <xf numFmtId="0" fontId="30" fillId="19" borderId="9" xfId="0" applyFont="1" applyFill="1" applyBorder="1" applyAlignment="1">
      <alignment wrapText="1"/>
    </xf>
    <xf numFmtId="0" fontId="32" fillId="10" borderId="30" xfId="0" applyFont="1" applyFill="1" applyBorder="1" applyAlignment="1">
      <alignment horizontal="left" wrapText="1"/>
    </xf>
    <xf numFmtId="0" fontId="32" fillId="10" borderId="30" xfId="0" applyFont="1" applyFill="1" applyBorder="1" applyAlignment="1">
      <alignment wrapText="1"/>
    </xf>
    <xf numFmtId="0" fontId="32" fillId="3" borderId="30" xfId="0" applyFont="1" applyFill="1" applyBorder="1" applyAlignment="1">
      <alignment wrapText="1"/>
    </xf>
    <xf numFmtId="0" fontId="32" fillId="10" borderId="30" xfId="0" applyFont="1" applyFill="1" applyBorder="1"/>
    <xf numFmtId="0" fontId="33" fillId="3" borderId="30" xfId="0" applyFont="1" applyFill="1" applyBorder="1" applyAlignment="1">
      <alignment wrapText="1"/>
    </xf>
    <xf numFmtId="0" fontId="32" fillId="6" borderId="30" xfId="0" applyFont="1" applyFill="1" applyBorder="1" applyAlignment="1">
      <alignment wrapText="1"/>
    </xf>
    <xf numFmtId="0" fontId="32" fillId="9" borderId="9" xfId="0" applyFont="1" applyFill="1" applyBorder="1" applyAlignment="1">
      <alignment wrapText="1"/>
    </xf>
    <xf numFmtId="0" fontId="29" fillId="21" borderId="9" xfId="0" applyFont="1" applyFill="1" applyBorder="1" applyAlignment="1">
      <alignment wrapText="1"/>
    </xf>
    <xf numFmtId="0" fontId="33" fillId="6" borderId="30" xfId="0" applyFont="1" applyFill="1" applyBorder="1" applyAlignment="1">
      <alignment wrapText="1"/>
    </xf>
    <xf numFmtId="0" fontId="27" fillId="12" borderId="30" xfId="0" applyFont="1" applyFill="1" applyBorder="1" applyAlignment="1" applyProtection="1">
      <alignment wrapText="1"/>
    </xf>
    <xf numFmtId="0" fontId="29" fillId="9" borderId="1" xfId="0" applyFont="1" applyFill="1" applyBorder="1" applyAlignment="1" applyProtection="1">
      <alignment wrapText="1"/>
    </xf>
    <xf numFmtId="0" fontId="29" fillId="10" borderId="4" xfId="0" applyFont="1" applyFill="1" applyBorder="1" applyAlignment="1">
      <alignment wrapText="1"/>
    </xf>
    <xf numFmtId="0" fontId="27" fillId="6" borderId="30" xfId="0" applyFont="1" applyFill="1" applyBorder="1" applyAlignment="1" applyProtection="1">
      <alignment wrapText="1"/>
    </xf>
    <xf numFmtId="0" fontId="29" fillId="12" borderId="30" xfId="0" applyFont="1" applyFill="1" applyBorder="1" applyAlignment="1">
      <alignment wrapText="1"/>
    </xf>
    <xf numFmtId="0" fontId="30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0" borderId="4" xfId="0" applyFont="1" applyFill="1" applyBorder="1" applyAlignment="1">
      <alignment wrapText="1"/>
    </xf>
    <xf numFmtId="3" fontId="29" fillId="9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30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30" fillId="10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9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3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15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9" borderId="2" xfId="0" applyNumberFormat="1" applyFont="1" applyFill="1" applyBorder="1" applyAlignment="1">
      <alignment horizontal="right" wrapText="1"/>
    </xf>
    <xf numFmtId="3" fontId="31" fillId="21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9" fillId="21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30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10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 applyProtection="1">
      <alignment horizontal="right" wrapText="1"/>
    </xf>
    <xf numFmtId="3" fontId="29" fillId="9" borderId="2" xfId="0" applyNumberFormat="1" applyFont="1" applyFill="1" applyBorder="1" applyAlignment="1">
      <alignment horizontal="right"/>
    </xf>
    <xf numFmtId="3" fontId="29" fillId="10" borderId="2" xfId="0" applyNumberFormat="1" applyFont="1" applyFill="1" applyBorder="1" applyAlignment="1">
      <alignment horizontal="right"/>
    </xf>
    <xf numFmtId="3" fontId="29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31" fillId="21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32" fillId="10" borderId="2" xfId="0" applyNumberFormat="1" applyFont="1" applyFill="1" applyBorder="1" applyAlignment="1">
      <alignment horizontal="right" wrapText="1"/>
    </xf>
    <xf numFmtId="3" fontId="32" fillId="0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 applyProtection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32" fillId="9" borderId="2" xfId="0" applyNumberFormat="1" applyFont="1" applyFill="1" applyBorder="1" applyAlignment="1">
      <alignment horizontal="right" wrapText="1"/>
    </xf>
    <xf numFmtId="3" fontId="32" fillId="3" borderId="2" xfId="0" applyNumberFormat="1" applyFont="1" applyFill="1" applyBorder="1" applyAlignment="1">
      <alignment horizontal="right" wrapText="1"/>
    </xf>
    <xf numFmtId="3" fontId="33" fillId="6" borderId="2" xfId="0" applyNumberFormat="1" applyFont="1" applyFill="1" applyBorder="1" applyAlignment="1">
      <alignment horizontal="right" wrapText="1"/>
    </xf>
    <xf numFmtId="3" fontId="29" fillId="12" borderId="2" xfId="0" applyNumberFormat="1" applyFont="1" applyFill="1" applyBorder="1" applyAlignment="1" applyProtection="1">
      <alignment horizontal="right" wrapText="1"/>
    </xf>
    <xf numFmtId="3" fontId="29" fillId="12" borderId="2" xfId="0" applyNumberFormat="1" applyFont="1" applyFill="1" applyBorder="1" applyAlignment="1">
      <alignment horizontal="right" wrapText="1"/>
    </xf>
    <xf numFmtId="3" fontId="29" fillId="20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6" fillId="11" borderId="15" xfId="0" applyNumberFormat="1" applyFont="1" applyFill="1" applyBorder="1" applyAlignment="1" applyProtection="1">
      <alignment horizontal="right" wrapText="1"/>
    </xf>
    <xf numFmtId="3" fontId="29" fillId="9" borderId="7" xfId="0" applyNumberFormat="1" applyFont="1" applyFill="1" applyBorder="1" applyAlignment="1" applyProtection="1">
      <alignment horizontal="right" wrapText="1"/>
    </xf>
    <xf numFmtId="0" fontId="26" fillId="12" borderId="10" xfId="0" applyFont="1" applyFill="1" applyBorder="1" applyAlignment="1" applyProtection="1">
      <alignment horizontal="left"/>
    </xf>
    <xf numFmtId="0" fontId="26" fillId="12" borderId="29" xfId="0" applyFont="1" applyFill="1" applyBorder="1" applyAlignment="1" applyProtection="1">
      <alignment wrapText="1"/>
    </xf>
    <xf numFmtId="3" fontId="26" fillId="12" borderId="15" xfId="0" applyNumberFormat="1" applyFont="1" applyFill="1" applyBorder="1" applyAlignment="1" applyProtection="1">
      <alignment horizontal="right" wrapText="1"/>
    </xf>
    <xf numFmtId="0" fontId="27" fillId="24" borderId="19" xfId="0" applyFont="1" applyFill="1" applyBorder="1"/>
    <xf numFmtId="0" fontId="27" fillId="24" borderId="30" xfId="0" applyFont="1" applyFill="1" applyBorder="1" applyAlignment="1">
      <alignment wrapText="1"/>
    </xf>
    <xf numFmtId="3" fontId="25" fillId="10" borderId="2" xfId="0" applyNumberFormat="1" applyFont="1" applyFill="1" applyBorder="1" applyAlignment="1" applyProtection="1">
      <alignment horizontal="right" wrapText="1"/>
    </xf>
    <xf numFmtId="3" fontId="11" fillId="9" borderId="2" xfId="0" applyNumberFormat="1" applyFont="1" applyFill="1" applyBorder="1" applyAlignment="1"/>
    <xf numFmtId="3" fontId="0" fillId="10" borderId="2" xfId="0" applyNumberFormat="1" applyFill="1" applyBorder="1" applyAlignment="1"/>
    <xf numFmtId="3" fontId="11" fillId="10" borderId="2" xfId="0" applyNumberFormat="1" applyFont="1" applyFill="1" applyBorder="1" applyAlignment="1"/>
    <xf numFmtId="3" fontId="13" fillId="10" borderId="2" xfId="0" applyNumberFormat="1" applyFont="1" applyFill="1" applyBorder="1" applyAlignment="1"/>
    <xf numFmtId="3" fontId="16" fillId="10" borderId="2" xfId="0" applyNumberFormat="1" applyFont="1" applyFill="1" applyBorder="1" applyAlignment="1"/>
    <xf numFmtId="3" fontId="11" fillId="12" borderId="2" xfId="0" applyNumberFormat="1" applyFont="1" applyFill="1" applyBorder="1" applyAlignment="1"/>
    <xf numFmtId="3" fontId="11" fillId="10" borderId="2" xfId="0" applyNumberFormat="1" applyFont="1" applyFill="1" applyBorder="1" applyAlignment="1">
      <alignment wrapText="1"/>
    </xf>
    <xf numFmtId="0" fontId="26" fillId="0" borderId="29" xfId="0" applyFont="1" applyBorder="1" applyAlignment="1">
      <alignment horizontal="center" wrapText="1"/>
    </xf>
    <xf numFmtId="0" fontId="27" fillId="0" borderId="29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/>
    </xf>
    <xf numFmtId="3" fontId="22" fillId="11" borderId="15" xfId="0" applyNumberFormat="1" applyFont="1" applyFill="1" applyBorder="1" applyAlignment="1"/>
    <xf numFmtId="3" fontId="22" fillId="12" borderId="15" xfId="0" applyNumberFormat="1" applyFont="1" applyFill="1" applyBorder="1" applyAlignment="1"/>
    <xf numFmtId="3" fontId="11" fillId="9" borderId="7" xfId="0" applyNumberFormat="1" applyFont="1" applyFill="1" applyBorder="1" applyAlignment="1"/>
    <xf numFmtId="3" fontId="0" fillId="0" borderId="2" xfId="0" applyNumberFormat="1" applyBorder="1" applyAlignment="1"/>
    <xf numFmtId="3" fontId="13" fillId="14" borderId="2" xfId="0" applyNumberFormat="1" applyFont="1" applyFill="1" applyBorder="1" applyAlignment="1"/>
    <xf numFmtId="3" fontId="13" fillId="0" borderId="2" xfId="0" applyNumberFormat="1" applyFont="1" applyBorder="1" applyAlignment="1"/>
    <xf numFmtId="3" fontId="13" fillId="16" borderId="2" xfId="0" applyNumberFormat="1" applyFont="1" applyFill="1" applyBorder="1" applyAlignment="1"/>
    <xf numFmtId="3" fontId="13" fillId="7" borderId="2" xfId="0" applyNumberFormat="1" applyFont="1" applyFill="1" applyBorder="1" applyAlignment="1"/>
    <xf numFmtId="3" fontId="14" fillId="13" borderId="2" xfId="0" applyNumberFormat="1" applyFont="1" applyFill="1" applyBorder="1" applyAlignment="1"/>
    <xf numFmtId="3" fontId="14" fillId="25" borderId="2" xfId="0" applyNumberFormat="1" applyFont="1" applyFill="1" applyBorder="1" applyAlignment="1"/>
    <xf numFmtId="3" fontId="11" fillId="13" borderId="2" xfId="0" applyNumberFormat="1" applyFont="1" applyFill="1" applyBorder="1" applyAlignment="1"/>
    <xf numFmtId="3" fontId="11" fillId="25" borderId="2" xfId="0" applyNumberFormat="1" applyFont="1" applyFill="1" applyBorder="1" applyAlignment="1"/>
    <xf numFmtId="3" fontId="0" fillId="14" borderId="2" xfId="0" applyNumberFormat="1" applyFill="1" applyBorder="1" applyAlignment="1"/>
    <xf numFmtId="3" fontId="0" fillId="21" borderId="2" xfId="0" applyNumberFormat="1" applyFill="1" applyBorder="1" applyAlignment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3" fontId="1" fillId="13" borderId="2" xfId="0" applyNumberFormat="1" applyFont="1" applyFill="1" applyBorder="1"/>
    <xf numFmtId="3" fontId="1" fillId="14" borderId="2" xfId="0" applyNumberFormat="1" applyFont="1" applyFill="1" applyBorder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1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wrapText="1"/>
    </xf>
    <xf numFmtId="0" fontId="11" fillId="0" borderId="33" xfId="0" applyNumberFormat="1" applyFont="1" applyFill="1" applyBorder="1" applyAlignment="1" applyProtection="1">
      <alignment horizontal="center" wrapText="1"/>
    </xf>
    <xf numFmtId="0" fontId="37" fillId="0" borderId="34" xfId="0" applyNumberFormat="1" applyFont="1" applyFill="1" applyBorder="1" applyAlignment="1" applyProtection="1">
      <alignment horizontal="center"/>
    </xf>
    <xf numFmtId="0" fontId="37" fillId="0" borderId="35" xfId="0" applyNumberFormat="1" applyFont="1" applyFill="1" applyBorder="1" applyAlignment="1" applyProtection="1">
      <alignment horizontal="center" wrapText="1"/>
    </xf>
    <xf numFmtId="0" fontId="37" fillId="0" borderId="35" xfId="0" applyNumberFormat="1" applyFont="1" applyFill="1" applyBorder="1" applyAlignment="1" applyProtection="1">
      <alignment horizontal="center"/>
    </xf>
    <xf numFmtId="0" fontId="13" fillId="0" borderId="35" xfId="0" applyNumberFormat="1" applyFont="1" applyFill="1" applyBorder="1" applyAlignment="1" applyProtection="1">
      <alignment horizontal="center"/>
    </xf>
    <xf numFmtId="0" fontId="13" fillId="0" borderId="36" xfId="0" applyNumberFormat="1" applyFont="1" applyFill="1" applyBorder="1" applyAlignment="1" applyProtection="1">
      <alignment horizontal="center"/>
    </xf>
    <xf numFmtId="0" fontId="37" fillId="0" borderId="37" xfId="0" applyNumberFormat="1" applyFont="1" applyFill="1" applyBorder="1" applyAlignment="1" applyProtection="1">
      <alignment horizontal="center"/>
    </xf>
    <xf numFmtId="0" fontId="11" fillId="0" borderId="38" xfId="0" applyNumberFormat="1" applyFont="1" applyFill="1" applyBorder="1" applyAlignment="1" applyProtection="1">
      <alignment horizontal="left" wrapText="1"/>
    </xf>
    <xf numFmtId="3" fontId="11" fillId="0" borderId="38" xfId="0" applyNumberFormat="1" applyFont="1" applyFill="1" applyBorder="1" applyAlignment="1" applyProtection="1"/>
    <xf numFmtId="3" fontId="11" fillId="0" borderId="39" xfId="0" applyNumberFormat="1" applyFont="1" applyFill="1" applyBorder="1" applyAlignment="1" applyProtection="1"/>
    <xf numFmtId="0" fontId="8" fillId="26" borderId="37" xfId="0" applyNumberFormat="1" applyFont="1" applyFill="1" applyBorder="1" applyAlignment="1" applyProtection="1">
      <alignment horizontal="left"/>
    </xf>
    <xf numFmtId="0" fontId="8" fillId="26" borderId="38" xfId="0" applyNumberFormat="1" applyFont="1" applyFill="1" applyBorder="1" applyAlignment="1" applyProtection="1">
      <alignment wrapText="1"/>
    </xf>
    <xf numFmtId="3" fontId="8" fillId="26" borderId="38" xfId="0" applyNumberFormat="1" applyFont="1" applyFill="1" applyBorder="1" applyAlignment="1" applyProtection="1">
      <alignment horizontal="right"/>
    </xf>
    <xf numFmtId="3" fontId="10" fillId="26" borderId="38" xfId="0" applyNumberFormat="1" applyFont="1" applyFill="1" applyBorder="1" applyAlignment="1" applyProtection="1"/>
    <xf numFmtId="3" fontId="10" fillId="26" borderId="39" xfId="0" applyNumberFormat="1" applyFont="1" applyFill="1" applyBorder="1" applyAlignment="1" applyProtection="1"/>
    <xf numFmtId="0" fontId="1" fillId="27" borderId="40" xfId="0" applyNumberFormat="1" applyFont="1" applyFill="1" applyBorder="1" applyAlignment="1" applyProtection="1">
      <alignment horizontal="left"/>
    </xf>
    <xf numFmtId="0" fontId="1" fillId="27" borderId="41" xfId="0" applyNumberFormat="1" applyFont="1" applyFill="1" applyBorder="1" applyAlignment="1" applyProtection="1">
      <alignment wrapText="1"/>
    </xf>
    <xf numFmtId="3" fontId="1" fillId="27" borderId="41" xfId="0" applyNumberFormat="1" applyFont="1" applyFill="1" applyBorder="1" applyAlignment="1" applyProtection="1">
      <alignment horizontal="right"/>
    </xf>
    <xf numFmtId="3" fontId="0" fillId="0" borderId="41" xfId="0" applyNumberFormat="1" applyFont="1" applyFill="1" applyBorder="1" applyAlignment="1" applyProtection="1"/>
    <xf numFmtId="3" fontId="0" fillId="0" borderId="42" xfId="0" applyNumberFormat="1" applyFont="1" applyFill="1" applyBorder="1" applyAlignment="1" applyProtection="1"/>
    <xf numFmtId="0" fontId="1" fillId="27" borderId="43" xfId="0" applyNumberFormat="1" applyFont="1" applyFill="1" applyBorder="1" applyAlignment="1" applyProtection="1">
      <alignment horizontal="left"/>
    </xf>
    <xf numFmtId="0" fontId="1" fillId="27" borderId="44" xfId="0" applyNumberFormat="1" applyFont="1" applyFill="1" applyBorder="1" applyAlignment="1" applyProtection="1">
      <alignment wrapText="1"/>
    </xf>
    <xf numFmtId="3" fontId="1" fillId="27" borderId="44" xfId="0" applyNumberFormat="1" applyFont="1" applyFill="1" applyBorder="1" applyAlignment="1" applyProtection="1">
      <alignment horizontal="right"/>
    </xf>
    <xf numFmtId="3" fontId="0" fillId="0" borderId="44" xfId="0" applyNumberFormat="1" applyFont="1" applyFill="1" applyBorder="1" applyAlignment="1" applyProtection="1"/>
    <xf numFmtId="3" fontId="0" fillId="0" borderId="45" xfId="0" applyNumberFormat="1" applyFont="1" applyFill="1" applyBorder="1" applyAlignment="1" applyProtection="1"/>
    <xf numFmtId="0" fontId="1" fillId="27" borderId="46" xfId="0" applyNumberFormat="1" applyFont="1" applyFill="1" applyBorder="1" applyAlignment="1" applyProtection="1">
      <alignment horizontal="left"/>
    </xf>
    <xf numFmtId="0" fontId="1" fillId="27" borderId="47" xfId="0" applyNumberFormat="1" applyFont="1" applyFill="1" applyBorder="1" applyAlignment="1" applyProtection="1">
      <alignment wrapText="1"/>
    </xf>
    <xf numFmtId="3" fontId="1" fillId="27" borderId="47" xfId="0" applyNumberFormat="1" applyFont="1" applyFill="1" applyBorder="1" applyAlignment="1" applyProtection="1">
      <alignment horizontal="right"/>
    </xf>
    <xf numFmtId="3" fontId="0" fillId="0" borderId="47" xfId="0" applyNumberFormat="1" applyFont="1" applyFill="1" applyBorder="1" applyAlignment="1" applyProtection="1"/>
    <xf numFmtId="3" fontId="0" fillId="0" borderId="48" xfId="0" applyNumberFormat="1" applyFont="1" applyFill="1" applyBorder="1" applyAlignment="1" applyProtection="1"/>
    <xf numFmtId="3" fontId="8" fillId="26" borderId="38" xfId="0" applyNumberFormat="1" applyFont="1" applyFill="1" applyBorder="1" applyAlignment="1" applyProtection="1"/>
    <xf numFmtId="3" fontId="1" fillId="27" borderId="41" xfId="0" applyNumberFormat="1" applyFont="1" applyFill="1" applyBorder="1" applyAlignment="1" applyProtection="1"/>
    <xf numFmtId="0" fontId="1" fillId="27" borderId="34" xfId="0" applyNumberFormat="1" applyFont="1" applyFill="1" applyBorder="1" applyAlignment="1" applyProtection="1">
      <alignment horizontal="left"/>
    </xf>
    <xf numFmtId="0" fontId="1" fillId="27" borderId="35" xfId="0" applyNumberFormat="1" applyFont="1" applyFill="1" applyBorder="1" applyAlignment="1" applyProtection="1">
      <alignment wrapText="1"/>
    </xf>
    <xf numFmtId="3" fontId="1" fillId="27" borderId="35" xfId="0" applyNumberFormat="1" applyFont="1" applyFill="1" applyBorder="1" applyAlignment="1" applyProtection="1"/>
    <xf numFmtId="3" fontId="0" fillId="0" borderId="35" xfId="0" applyNumberFormat="1" applyFont="1" applyFill="1" applyBorder="1" applyAlignment="1" applyProtection="1"/>
    <xf numFmtId="3" fontId="0" fillId="0" borderId="36" xfId="0" applyNumberFormat="1" applyFont="1" applyFill="1" applyBorder="1" applyAlignment="1" applyProtection="1"/>
    <xf numFmtId="0" fontId="1" fillId="27" borderId="0" xfId="0" applyNumberFormat="1" applyFont="1" applyFill="1" applyBorder="1" applyAlignment="1" applyProtection="1">
      <alignment horizontal="left"/>
    </xf>
    <xf numFmtId="0" fontId="1" fillId="27" borderId="0" xfId="0" applyNumberFormat="1" applyFont="1" applyFill="1" applyBorder="1" applyAlignment="1" applyProtection="1">
      <alignment wrapText="1"/>
    </xf>
    <xf numFmtId="3" fontId="1" fillId="27" borderId="0" xfId="0" applyNumberFormat="1" applyFont="1" applyFill="1" applyBorder="1" applyAlignment="1" applyProtection="1"/>
    <xf numFmtId="3" fontId="0" fillId="0" borderId="41" xfId="0" applyNumberFormat="1" applyFont="1" applyFill="1" applyBorder="1" applyAlignment="1" applyProtection="1">
      <alignment horizontal="right"/>
    </xf>
    <xf numFmtId="3" fontId="1" fillId="27" borderId="44" xfId="0" applyNumberFormat="1" applyFont="1" applyFill="1" applyBorder="1" applyAlignment="1" applyProtection="1"/>
    <xf numFmtId="3" fontId="0" fillId="0" borderId="44" xfId="0" applyNumberFormat="1" applyFont="1" applyFill="1" applyBorder="1" applyAlignment="1" applyProtection="1">
      <alignment horizontal="right"/>
    </xf>
    <xf numFmtId="3" fontId="1" fillId="27" borderId="47" xfId="0" applyNumberFormat="1" applyFont="1" applyFill="1" applyBorder="1" applyAlignment="1" applyProtection="1"/>
    <xf numFmtId="0" fontId="22" fillId="0" borderId="29" xfId="0" applyFont="1" applyBorder="1" applyAlignment="1">
      <alignment horizontal="center" vertical="center" wrapText="1"/>
    </xf>
    <xf numFmtId="3" fontId="25" fillId="0" borderId="44" xfId="0" applyNumberFormat="1" applyFont="1" applyFill="1" applyBorder="1" applyAlignment="1" applyProtection="1">
      <alignment horizontal="right" wrapText="1"/>
    </xf>
    <xf numFmtId="3" fontId="13" fillId="0" borderId="44" xfId="0" applyNumberFormat="1" applyFont="1" applyBorder="1" applyAlignment="1"/>
    <xf numFmtId="0" fontId="25" fillId="0" borderId="44" xfId="0" applyFont="1" applyFill="1" applyBorder="1" applyAlignment="1" applyProtection="1">
      <alignment horizontal="left"/>
    </xf>
    <xf numFmtId="0" fontId="25" fillId="0" borderId="44" xfId="0" applyFont="1" applyFill="1" applyBorder="1" applyAlignment="1" applyProtection="1">
      <alignment wrapText="1"/>
    </xf>
    <xf numFmtId="0" fontId="25" fillId="0" borderId="9" xfId="0" applyFont="1" applyFill="1" applyBorder="1" applyAlignment="1" applyProtection="1">
      <alignment wrapText="1"/>
    </xf>
    <xf numFmtId="3" fontId="0" fillId="0" borderId="44" xfId="0" applyNumberFormat="1" applyBorder="1" applyAlignment="1"/>
    <xf numFmtId="0" fontId="29" fillId="10" borderId="30" xfId="0" applyFont="1" applyFill="1" applyBorder="1" applyAlignment="1">
      <alignment wrapText="1"/>
    </xf>
    <xf numFmtId="3" fontId="25" fillId="0" borderId="44" xfId="0" applyNumberFormat="1" applyFont="1" applyBorder="1" applyAlignment="1" applyProtection="1">
      <alignment horizontal="right" wrapText="1"/>
    </xf>
    <xf numFmtId="0" fontId="27" fillId="14" borderId="19" xfId="0" applyFont="1" applyFill="1" applyBorder="1" applyAlignment="1" applyProtection="1">
      <alignment horizontal="left"/>
    </xf>
    <xf numFmtId="0" fontId="25" fillId="14" borderId="9" xfId="0" applyFont="1" applyFill="1" applyBorder="1" applyAlignment="1" applyProtection="1">
      <alignment wrapText="1"/>
    </xf>
    <xf numFmtId="0" fontId="25" fillId="0" borderId="43" xfId="0" applyFont="1" applyBorder="1" applyAlignment="1">
      <alignment horizontal="left"/>
    </xf>
    <xf numFmtId="0" fontId="27" fillId="10" borderId="0" xfId="0" applyFont="1" applyFill="1" applyBorder="1" applyAlignment="1">
      <alignment wrapText="1"/>
    </xf>
    <xf numFmtId="3" fontId="10" fillId="11" borderId="15" xfId="0" applyNumberFormat="1" applyFont="1" applyFill="1" applyBorder="1"/>
    <xf numFmtId="3" fontId="11" fillId="12" borderId="15" xfId="0" applyNumberFormat="1" applyFont="1" applyFill="1" applyBorder="1"/>
    <xf numFmtId="3" fontId="11" fillId="9" borderId="7" xfId="0" applyNumberFormat="1" applyFont="1" applyFill="1" applyBorder="1"/>
    <xf numFmtId="3" fontId="11" fillId="10" borderId="2" xfId="0" applyNumberFormat="1" applyFont="1" applyFill="1" applyBorder="1"/>
    <xf numFmtId="3" fontId="11" fillId="13" borderId="2" xfId="0" applyNumberFormat="1" applyFont="1" applyFill="1" applyBorder="1"/>
    <xf numFmtId="3" fontId="11" fillId="14" borderId="2" xfId="0" applyNumberFormat="1" applyFont="1" applyFill="1" applyBorder="1"/>
    <xf numFmtId="3" fontId="11" fillId="9" borderId="2" xfId="0" applyNumberFormat="1" applyFont="1" applyFill="1" applyBorder="1"/>
    <xf numFmtId="0" fontId="25" fillId="0" borderId="43" xfId="0" applyFont="1" applyFill="1" applyBorder="1" applyAlignment="1">
      <alignment horizontal="left"/>
    </xf>
    <xf numFmtId="3" fontId="25" fillId="0" borderId="44" xfId="0" applyNumberFormat="1" applyFont="1" applyFill="1" applyBorder="1" applyAlignment="1">
      <alignment horizontal="right" wrapText="1"/>
    </xf>
    <xf numFmtId="3" fontId="13" fillId="0" borderId="44" xfId="0" applyNumberFormat="1" applyFont="1" applyFill="1" applyBorder="1" applyAlignment="1"/>
    <xf numFmtId="0" fontId="29" fillId="10" borderId="44" xfId="0" applyFont="1" applyFill="1" applyBorder="1"/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47" xfId="0" applyFont="1" applyBorder="1"/>
    <xf numFmtId="0" fontId="5" fillId="0" borderId="41" xfId="0" applyFont="1" applyBorder="1"/>
    <xf numFmtId="0" fontId="25" fillId="0" borderId="28" xfId="0" applyFont="1" applyBorder="1" applyAlignment="1" applyProtection="1">
      <alignment horizontal="left"/>
    </xf>
    <xf numFmtId="0" fontId="25" fillId="0" borderId="46" xfId="0" applyFont="1" applyFill="1" applyBorder="1" applyAlignment="1" applyProtection="1">
      <alignment horizontal="left" wrapText="1"/>
    </xf>
    <xf numFmtId="0" fontId="27" fillId="10" borderId="49" xfId="0" applyFont="1" applyFill="1" applyBorder="1" applyAlignment="1" applyProtection="1">
      <alignment horizontal="left"/>
    </xf>
    <xf numFmtId="3" fontId="29" fillId="10" borderId="41" xfId="0" applyNumberFormat="1" applyFont="1" applyFill="1" applyBorder="1" applyAlignment="1" applyProtection="1">
      <alignment horizontal="right" wrapText="1"/>
    </xf>
    <xf numFmtId="3" fontId="11" fillId="10" borderId="41" xfId="0" applyNumberFormat="1" applyFont="1" applyFill="1" applyBorder="1" applyAlignment="1"/>
    <xf numFmtId="0" fontId="25" fillId="0" borderId="43" xfId="0" applyFont="1" applyBorder="1" applyAlignment="1" applyProtection="1">
      <alignment horizontal="left"/>
    </xf>
    <xf numFmtId="0" fontId="25" fillId="0" borderId="9" xfId="0" applyFont="1" applyBorder="1" applyAlignment="1" applyProtection="1">
      <alignment wrapText="1"/>
    </xf>
    <xf numFmtId="0" fontId="29" fillId="10" borderId="0" xfId="0" applyFont="1" applyFill="1" applyBorder="1" applyAlignment="1">
      <alignment wrapText="1"/>
    </xf>
    <xf numFmtId="3" fontId="25" fillId="0" borderId="44" xfId="0" applyNumberFormat="1" applyFont="1" applyBorder="1" applyAlignment="1">
      <alignment horizontal="right" wrapText="1"/>
    </xf>
    <xf numFmtId="3" fontId="14" fillId="13" borderId="44" xfId="0" applyNumberFormat="1" applyFont="1" applyFill="1" applyBorder="1" applyAlignment="1"/>
    <xf numFmtId="3" fontId="14" fillId="14" borderId="44" xfId="0" applyNumberFormat="1" applyFont="1" applyFill="1" applyBorder="1" applyAlignment="1"/>
    <xf numFmtId="3" fontId="14" fillId="8" borderId="44" xfId="0" applyNumberFormat="1" applyFont="1" applyFill="1" applyBorder="1" applyAlignment="1"/>
    <xf numFmtId="3" fontId="27" fillId="8" borderId="44" xfId="0" applyNumberFormat="1" applyFont="1" applyFill="1" applyBorder="1" applyAlignment="1">
      <alignment horizontal="right" wrapText="1"/>
    </xf>
    <xf numFmtId="3" fontId="14" fillId="25" borderId="44" xfId="0" applyNumberFormat="1" applyFont="1" applyFill="1" applyBorder="1" applyAlignment="1"/>
    <xf numFmtId="0" fontId="25" fillId="6" borderId="43" xfId="0" applyFont="1" applyFill="1" applyBorder="1" applyAlignment="1">
      <alignment horizontal="left"/>
    </xf>
    <xf numFmtId="3" fontId="25" fillId="6" borderId="44" xfId="0" applyNumberFormat="1" applyFont="1" applyFill="1" applyBorder="1" applyAlignment="1">
      <alignment horizontal="right" wrapText="1"/>
    </xf>
    <xf numFmtId="0" fontId="25" fillId="0" borderId="46" xfId="0" applyFont="1" applyBorder="1" applyAlignment="1">
      <alignment horizontal="left"/>
    </xf>
    <xf numFmtId="3" fontId="25" fillId="0" borderId="47" xfId="0" applyNumberFormat="1" applyFont="1" applyBorder="1" applyAlignment="1">
      <alignment horizontal="right" wrapText="1"/>
    </xf>
    <xf numFmtId="3" fontId="13" fillId="0" borderId="47" xfId="0" applyNumberFormat="1" applyFont="1" applyBorder="1" applyAlignment="1"/>
    <xf numFmtId="0" fontId="25" fillId="0" borderId="44" xfId="0" applyFont="1" applyBorder="1" applyAlignment="1">
      <alignment horizontal="left"/>
    </xf>
    <xf numFmtId="0" fontId="25" fillId="0" borderId="44" xfId="0" applyFont="1" applyBorder="1" applyAlignment="1">
      <alignment wrapText="1"/>
    </xf>
    <xf numFmtId="0" fontId="27" fillId="25" borderId="44" xfId="0" applyFont="1" applyFill="1" applyBorder="1" applyAlignment="1">
      <alignment horizontal="left"/>
    </xf>
    <xf numFmtId="0" fontId="27" fillId="25" borderId="44" xfId="0" applyFont="1" applyFill="1" applyBorder="1" applyAlignment="1">
      <alignment wrapText="1"/>
    </xf>
    <xf numFmtId="3" fontId="27" fillId="25" borderId="44" xfId="0" applyNumberFormat="1" applyFont="1" applyFill="1" applyBorder="1" applyAlignment="1">
      <alignment horizontal="right" wrapText="1"/>
    </xf>
    <xf numFmtId="0" fontId="25" fillId="14" borderId="44" xfId="0" applyFont="1" applyFill="1" applyBorder="1" applyAlignment="1">
      <alignment horizontal="left"/>
    </xf>
    <xf numFmtId="0" fontId="25" fillId="14" borderId="44" xfId="0" applyFont="1" applyFill="1" applyBorder="1" applyAlignment="1">
      <alignment wrapText="1"/>
    </xf>
    <xf numFmtId="3" fontId="25" fillId="14" borderId="44" xfId="0" applyNumberFormat="1" applyFont="1" applyFill="1" applyBorder="1" applyAlignment="1">
      <alignment horizontal="right" wrapText="1"/>
    </xf>
    <xf numFmtId="0" fontId="27" fillId="13" borderId="44" xfId="0" applyFont="1" applyFill="1" applyBorder="1" applyAlignment="1">
      <alignment horizontal="left"/>
    </xf>
    <xf numFmtId="0" fontId="27" fillId="13" borderId="44" xfId="0" applyFont="1" applyFill="1" applyBorder="1" applyAlignment="1">
      <alignment wrapText="1"/>
    </xf>
    <xf numFmtId="3" fontId="27" fillId="13" borderId="44" xfId="0" applyNumberFormat="1" applyFont="1" applyFill="1" applyBorder="1" applyAlignment="1">
      <alignment horizontal="right" wrapText="1"/>
    </xf>
    <xf numFmtId="0" fontId="27" fillId="14" borderId="44" xfId="0" applyFont="1" applyFill="1" applyBorder="1" applyAlignment="1">
      <alignment horizontal="left"/>
    </xf>
    <xf numFmtId="3" fontId="27" fillId="14" borderId="44" xfId="0" applyNumberFormat="1" applyFont="1" applyFill="1" applyBorder="1" applyAlignment="1">
      <alignment horizontal="right" wrapText="1"/>
    </xf>
    <xf numFmtId="0" fontId="27" fillId="8" borderId="44" xfId="0" applyFont="1" applyFill="1" applyBorder="1" applyAlignment="1">
      <alignment horizontal="left"/>
    </xf>
    <xf numFmtId="0" fontId="27" fillId="8" borderId="44" xfId="0" applyFont="1" applyFill="1" applyBorder="1" applyAlignment="1">
      <alignment wrapText="1"/>
    </xf>
    <xf numFmtId="3" fontId="30" fillId="0" borderId="44" xfId="0" applyNumberFormat="1" applyFont="1" applyFill="1" applyBorder="1" applyAlignment="1">
      <alignment horizontal="right" wrapText="1"/>
    </xf>
    <xf numFmtId="0" fontId="0" fillId="0" borderId="0" xfId="0" applyAlignment="1"/>
    <xf numFmtId="3" fontId="13" fillId="6" borderId="44" xfId="0" applyNumberFormat="1" applyFont="1" applyFill="1" applyBorder="1" applyAlignment="1"/>
    <xf numFmtId="0" fontId="25" fillId="6" borderId="44" xfId="0" applyFont="1" applyFill="1" applyBorder="1" applyAlignment="1">
      <alignment horizontal="left"/>
    </xf>
    <xf numFmtId="0" fontId="7" fillId="10" borderId="44" xfId="0" applyFont="1" applyFill="1" applyBorder="1" applyAlignment="1" applyProtection="1">
      <alignment wrapText="1"/>
    </xf>
    <xf numFmtId="0" fontId="13" fillId="2" borderId="44" xfId="0" applyFont="1" applyFill="1" applyBorder="1" applyAlignment="1" applyProtection="1">
      <alignment wrapText="1"/>
    </xf>
    <xf numFmtId="0" fontId="7" fillId="13" borderId="44" xfId="0" applyFont="1" applyFill="1" applyBorder="1" applyAlignment="1" applyProtection="1">
      <alignment wrapText="1"/>
    </xf>
    <xf numFmtId="0" fontId="7" fillId="14" borderId="44" xfId="0" applyFont="1" applyFill="1" applyBorder="1" applyAlignment="1" applyProtection="1">
      <alignment wrapText="1"/>
    </xf>
    <xf numFmtId="3" fontId="4" fillId="10" borderId="44" xfId="0" applyNumberFormat="1" applyFont="1" applyFill="1" applyBorder="1" applyProtection="1"/>
    <xf numFmtId="3" fontId="1" fillId="6" borderId="44" xfId="0" applyNumberFormat="1" applyFont="1" applyFill="1" applyBorder="1" applyProtection="1"/>
    <xf numFmtId="3" fontId="4" fillId="13" borderId="44" xfId="0" applyNumberFormat="1" applyFont="1" applyFill="1" applyBorder="1" applyProtection="1"/>
    <xf numFmtId="3" fontId="4" fillId="14" borderId="44" xfId="0" applyNumberFormat="1" applyFont="1" applyFill="1" applyBorder="1" applyProtection="1"/>
    <xf numFmtId="3" fontId="0" fillId="10" borderId="44" xfId="0" applyNumberFormat="1" applyFill="1" applyBorder="1"/>
    <xf numFmtId="3" fontId="0" fillId="0" borderId="44" xfId="0" applyNumberFormat="1" applyBorder="1"/>
    <xf numFmtId="3" fontId="0" fillId="13" borderId="44" xfId="0" applyNumberFormat="1" applyFill="1" applyBorder="1"/>
    <xf numFmtId="3" fontId="0" fillId="14" borderId="44" xfId="0" applyNumberFormat="1" applyFill="1" applyBorder="1"/>
    <xf numFmtId="0" fontId="0" fillId="0" borderId="44" xfId="0" applyBorder="1"/>
    <xf numFmtId="0" fontId="5" fillId="0" borderId="46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wrapText="1"/>
    </xf>
    <xf numFmtId="3" fontId="6" fillId="0" borderId="47" xfId="0" applyNumberFormat="1" applyFont="1" applyFill="1" applyBorder="1" applyProtection="1"/>
    <xf numFmtId="3" fontId="1" fillId="0" borderId="47" xfId="0" applyNumberFormat="1" applyFont="1" applyBorder="1"/>
    <xf numFmtId="0" fontId="7" fillId="10" borderId="44" xfId="0" applyFont="1" applyFill="1" applyBorder="1" applyAlignment="1" applyProtection="1">
      <alignment horizontal="left" wrapText="1"/>
    </xf>
    <xf numFmtId="0" fontId="6" fillId="0" borderId="44" xfId="0" applyFont="1" applyFill="1" applyBorder="1" applyAlignment="1" applyProtection="1">
      <alignment horizontal="left"/>
    </xf>
    <xf numFmtId="0" fontId="6" fillId="0" borderId="44" xfId="0" applyFont="1" applyBorder="1" applyAlignment="1">
      <alignment wrapText="1"/>
    </xf>
    <xf numFmtId="3" fontId="6" fillId="0" borderId="44" xfId="0" applyNumberFormat="1" applyFont="1" applyFill="1" applyBorder="1" applyAlignment="1" applyProtection="1">
      <alignment horizontal="right"/>
    </xf>
    <xf numFmtId="0" fontId="19" fillId="22" borderId="51" xfId="0" applyFont="1" applyFill="1" applyBorder="1" applyAlignment="1" applyProtection="1">
      <alignment horizontal="left"/>
    </xf>
    <xf numFmtId="0" fontId="19" fillId="22" borderId="52" xfId="0" applyFont="1" applyFill="1" applyBorder="1" applyAlignment="1" applyProtection="1">
      <alignment wrapText="1"/>
    </xf>
    <xf numFmtId="3" fontId="19" fillId="22" borderId="53" xfId="0" applyNumberFormat="1" applyFont="1" applyFill="1" applyBorder="1" applyAlignment="1" applyProtection="1">
      <alignment horizontal="right"/>
    </xf>
    <xf numFmtId="0" fontId="5" fillId="0" borderId="44" xfId="0" applyFont="1" applyBorder="1" applyAlignment="1">
      <alignment wrapText="1"/>
    </xf>
    <xf numFmtId="0" fontId="1" fillId="0" borderId="44" xfId="0" applyFont="1" applyBorder="1" applyAlignment="1">
      <alignment horizontal="left"/>
    </xf>
    <xf numFmtId="0" fontId="11" fillId="9" borderId="44" xfId="0" applyFont="1" applyFill="1" applyBorder="1" applyAlignment="1" applyProtection="1">
      <alignment horizontal="left"/>
    </xf>
    <xf numFmtId="0" fontId="14" fillId="9" borderId="44" xfId="0" applyFont="1" applyFill="1" applyBorder="1" applyAlignment="1">
      <alignment wrapText="1"/>
    </xf>
    <xf numFmtId="3" fontId="11" fillId="9" borderId="44" xfId="0" applyNumberFormat="1" applyFont="1" applyFill="1" applyBorder="1"/>
    <xf numFmtId="0" fontId="1" fillId="0" borderId="0" xfId="0" applyFont="1" applyFill="1"/>
    <xf numFmtId="0" fontId="6" fillId="0" borderId="44" xfId="0" applyFont="1" applyFill="1" applyBorder="1" applyAlignment="1"/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3" fontId="5" fillId="0" borderId="44" xfId="0" applyNumberFormat="1" applyFont="1" applyBorder="1" applyAlignment="1">
      <alignment horizontal="right"/>
    </xf>
    <xf numFmtId="3" fontId="11" fillId="0" borderId="44" xfId="0" applyNumberFormat="1" applyFont="1" applyBorder="1"/>
    <xf numFmtId="0" fontId="6" fillId="0" borderId="44" xfId="0" applyFont="1" applyBorder="1" applyAlignment="1">
      <alignment horizontal="left" wrapText="1"/>
    </xf>
    <xf numFmtId="3" fontId="6" fillId="0" borderId="44" xfId="0" applyNumberFormat="1" applyFont="1" applyFill="1" applyBorder="1" applyAlignment="1"/>
    <xf numFmtId="0" fontId="6" fillId="0" borderId="44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4" fillId="10" borderId="44" xfId="0" applyFont="1" applyFill="1" applyBorder="1" applyAlignment="1" applyProtection="1">
      <alignment horizontal="left" wrapText="1"/>
    </xf>
    <xf numFmtId="0" fontId="7" fillId="2" borderId="44" xfId="0" applyFont="1" applyFill="1" applyBorder="1" applyAlignment="1" applyProtection="1">
      <alignment horizontal="left" wrapText="1"/>
    </xf>
    <xf numFmtId="0" fontId="7" fillId="13" borderId="44" xfId="0" applyFont="1" applyFill="1" applyBorder="1" applyAlignment="1" applyProtection="1">
      <alignment horizontal="left" wrapText="1"/>
    </xf>
    <xf numFmtId="0" fontId="7" fillId="14" borderId="44" xfId="0" applyFont="1" applyFill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wrapText="1"/>
    </xf>
    <xf numFmtId="3" fontId="6" fillId="0" borderId="44" xfId="0" applyNumberFormat="1" applyFont="1" applyFill="1" applyBorder="1" applyProtection="1"/>
    <xf numFmtId="0" fontId="8" fillId="26" borderId="51" xfId="0" applyNumberFormat="1" applyFont="1" applyFill="1" applyBorder="1" applyAlignment="1" applyProtection="1">
      <alignment horizontal="left"/>
    </xf>
    <xf numFmtId="0" fontId="8" fillId="26" borderId="52" xfId="0" applyNumberFormat="1" applyFont="1" applyFill="1" applyBorder="1" applyAlignment="1" applyProtection="1">
      <alignment wrapText="1"/>
    </xf>
    <xf numFmtId="3" fontId="8" fillId="26" borderId="52" xfId="0" applyNumberFormat="1" applyFont="1" applyFill="1" applyBorder="1" applyAlignment="1" applyProtection="1"/>
    <xf numFmtId="3" fontId="10" fillId="26" borderId="52" xfId="0" applyNumberFormat="1" applyFont="1" applyFill="1" applyBorder="1" applyAlignment="1" applyProtection="1"/>
    <xf numFmtId="3" fontId="10" fillId="26" borderId="53" xfId="0" applyNumberFormat="1" applyFont="1" applyFill="1" applyBorder="1" applyAlignment="1" applyProtection="1"/>
    <xf numFmtId="0" fontId="1" fillId="27" borderId="44" xfId="0" applyNumberFormat="1" applyFont="1" applyFill="1" applyBorder="1" applyAlignment="1" applyProtection="1">
      <alignment horizontal="left"/>
    </xf>
    <xf numFmtId="0" fontId="8" fillId="26" borderId="22" xfId="0" applyNumberFormat="1" applyFont="1" applyFill="1" applyBorder="1" applyAlignment="1" applyProtection="1">
      <alignment horizontal="left"/>
    </xf>
    <xf numFmtId="0" fontId="8" fillId="26" borderId="23" xfId="0" applyNumberFormat="1" applyFont="1" applyFill="1" applyBorder="1" applyAlignment="1" applyProtection="1">
      <alignment wrapText="1"/>
    </xf>
    <xf numFmtId="3" fontId="8" fillId="26" borderId="23" xfId="0" applyNumberFormat="1" applyFont="1" applyFill="1" applyBorder="1" applyAlignment="1" applyProtection="1"/>
    <xf numFmtId="3" fontId="10" fillId="26" borderId="23" xfId="0" applyNumberFormat="1" applyFont="1" applyFill="1" applyBorder="1" applyAlignment="1" applyProtection="1"/>
    <xf numFmtId="3" fontId="10" fillId="26" borderId="24" xfId="0" applyNumberFormat="1" applyFont="1" applyFill="1" applyBorder="1" applyAlignment="1" applyProtection="1"/>
    <xf numFmtId="0" fontId="19" fillId="22" borderId="51" xfId="0" applyFont="1" applyFill="1" applyBorder="1" applyAlignment="1" applyProtection="1">
      <alignment horizontal="left" vertical="top"/>
    </xf>
    <xf numFmtId="0" fontId="19" fillId="23" borderId="52" xfId="0" applyFont="1" applyFill="1" applyBorder="1" applyAlignment="1" applyProtection="1">
      <alignment wrapText="1"/>
    </xf>
    <xf numFmtId="3" fontId="20" fillId="22" borderId="53" xfId="0" applyNumberFormat="1" applyFont="1" applyFill="1" applyBorder="1" applyProtection="1"/>
    <xf numFmtId="0" fontId="0" fillId="9" borderId="30" xfId="0" applyFill="1" applyBorder="1" applyAlignment="1">
      <alignment horizontal="left"/>
    </xf>
    <xf numFmtId="0" fontId="6" fillId="9" borderId="44" xfId="0" applyFont="1" applyFill="1" applyBorder="1" applyAlignment="1">
      <alignment wrapText="1"/>
    </xf>
    <xf numFmtId="3" fontId="6" fillId="9" borderId="50" xfId="0" applyNumberFormat="1" applyFont="1" applyFill="1" applyBorder="1" applyAlignment="1">
      <alignment wrapText="1"/>
    </xf>
    <xf numFmtId="0" fontId="0" fillId="6" borderId="30" xfId="0" applyFill="1" applyBorder="1" applyAlignment="1">
      <alignment horizontal="left"/>
    </xf>
    <xf numFmtId="0" fontId="6" fillId="6" borderId="44" xfId="0" applyFont="1" applyFill="1" applyBorder="1" applyAlignment="1">
      <alignment wrapText="1"/>
    </xf>
    <xf numFmtId="3" fontId="6" fillId="6" borderId="50" xfId="0" applyNumberFormat="1" applyFont="1" applyFill="1" applyBorder="1" applyAlignment="1">
      <alignment wrapText="1"/>
    </xf>
    <xf numFmtId="0" fontId="11" fillId="0" borderId="37" xfId="0" applyNumberFormat="1" applyFont="1" applyFill="1" applyBorder="1" applyAlignment="1" applyProtection="1">
      <alignment horizontal="left"/>
    </xf>
    <xf numFmtId="0" fontId="10" fillId="0" borderId="38" xfId="0" applyNumberFormat="1" applyFont="1" applyFill="1" applyBorder="1" applyAlignment="1" applyProtection="1">
      <alignment wrapText="1"/>
    </xf>
    <xf numFmtId="3" fontId="11" fillId="0" borderId="38" xfId="0" applyNumberFormat="1" applyFont="1" applyFill="1" applyBorder="1" applyAlignment="1" applyProtection="1">
      <alignment wrapText="1"/>
    </xf>
    <xf numFmtId="0" fontId="1" fillId="27" borderId="37" xfId="0" applyNumberFormat="1" applyFont="1" applyFill="1" applyBorder="1" applyAlignment="1" applyProtection="1">
      <alignment horizontal="left"/>
    </xf>
    <xf numFmtId="0" fontId="1" fillId="27" borderId="38" xfId="0" applyNumberFormat="1" applyFont="1" applyFill="1" applyBorder="1" applyAlignment="1" applyProtection="1">
      <alignment wrapText="1"/>
    </xf>
    <xf numFmtId="3" fontId="1" fillId="27" borderId="38" xfId="0" applyNumberFormat="1" applyFont="1" applyFill="1" applyBorder="1" applyAlignment="1" applyProtection="1"/>
    <xf numFmtId="3" fontId="0" fillId="0" borderId="38" xfId="0" applyNumberFormat="1" applyFont="1" applyFill="1" applyBorder="1" applyAlignment="1" applyProtection="1"/>
    <xf numFmtId="3" fontId="0" fillId="0" borderId="39" xfId="0" applyNumberFormat="1" applyFont="1" applyFill="1" applyBorder="1" applyAlignment="1" applyProtection="1"/>
    <xf numFmtId="3" fontId="11" fillId="10" borderId="44" xfId="0" applyNumberFormat="1" applyFont="1" applyFill="1" applyBorder="1"/>
    <xf numFmtId="3" fontId="14" fillId="10" borderId="41" xfId="0" applyNumberFormat="1" applyFont="1" applyFill="1" applyBorder="1" applyAlignment="1"/>
    <xf numFmtId="3" fontId="25" fillId="13" borderId="44" xfId="0" applyNumberFormat="1" applyFont="1" applyFill="1" applyBorder="1" applyAlignment="1">
      <alignment horizontal="right" wrapText="1"/>
    </xf>
    <xf numFmtId="3" fontId="13" fillId="13" borderId="44" xfId="0" applyNumberFormat="1" applyFont="1" applyFill="1" applyBorder="1" applyAlignment="1"/>
    <xf numFmtId="0" fontId="27" fillId="13" borderId="43" xfId="0" applyFont="1" applyFill="1" applyBorder="1" applyAlignment="1">
      <alignment horizontal="left"/>
    </xf>
    <xf numFmtId="0" fontId="27" fillId="10" borderId="46" xfId="0" applyFont="1" applyFill="1" applyBorder="1" applyAlignment="1">
      <alignment horizontal="left"/>
    </xf>
    <xf numFmtId="3" fontId="29" fillId="10" borderId="44" xfId="0" applyNumberFormat="1" applyFont="1" applyFill="1" applyBorder="1" applyAlignment="1">
      <alignment horizontal="right" wrapText="1"/>
    </xf>
    <xf numFmtId="0" fontId="25" fillId="10" borderId="40" xfId="0" applyFont="1" applyFill="1" applyBorder="1" applyAlignment="1">
      <alignment horizontal="left"/>
    </xf>
    <xf numFmtId="3" fontId="30" fillId="10" borderId="44" xfId="0" applyNumberFormat="1" applyFont="1" applyFill="1" applyBorder="1" applyAlignment="1">
      <alignment horizontal="right" wrapText="1"/>
    </xf>
    <xf numFmtId="0" fontId="27" fillId="6" borderId="43" xfId="0" applyFont="1" applyFill="1" applyBorder="1" applyAlignment="1">
      <alignment horizontal="left"/>
    </xf>
    <xf numFmtId="3" fontId="30" fillId="6" borderId="44" xfId="0" applyNumberFormat="1" applyFont="1" applyFill="1" applyBorder="1" applyAlignment="1">
      <alignment horizontal="right" wrapText="1"/>
    </xf>
    <xf numFmtId="0" fontId="27" fillId="8" borderId="43" xfId="0" applyFont="1" applyFill="1" applyBorder="1" applyAlignment="1" applyProtection="1">
      <alignment horizontal="left"/>
    </xf>
    <xf numFmtId="0" fontId="25" fillId="15" borderId="43" xfId="0" applyFont="1" applyFill="1" applyBorder="1" applyAlignment="1">
      <alignment horizontal="left"/>
    </xf>
    <xf numFmtId="3" fontId="25" fillId="15" borderId="44" xfId="0" applyNumberFormat="1" applyFont="1" applyFill="1" applyBorder="1" applyAlignment="1">
      <alignment horizontal="right" wrapText="1"/>
    </xf>
    <xf numFmtId="3" fontId="25" fillId="13" borderId="44" xfId="0" applyNumberFormat="1" applyFont="1" applyFill="1" applyBorder="1" applyAlignment="1" applyProtection="1">
      <alignment horizontal="right" wrapText="1"/>
    </xf>
    <xf numFmtId="3" fontId="27" fillId="13" borderId="44" xfId="0" applyNumberFormat="1" applyFont="1" applyFill="1" applyBorder="1" applyAlignment="1" applyProtection="1">
      <alignment horizontal="right" wrapText="1"/>
    </xf>
    <xf numFmtId="10" fontId="26" fillId="11" borderId="15" xfId="2" applyNumberFormat="1" applyFont="1" applyFill="1" applyBorder="1" applyAlignment="1" applyProtection="1">
      <alignment horizontal="right" wrapText="1"/>
    </xf>
    <xf numFmtId="10" fontId="26" fillId="12" borderId="15" xfId="2" applyNumberFormat="1" applyFont="1" applyFill="1" applyBorder="1" applyAlignment="1" applyProtection="1">
      <alignment horizontal="right" wrapText="1"/>
    </xf>
    <xf numFmtId="10" fontId="29" fillId="9" borderId="7" xfId="0" applyNumberFormat="1" applyFont="1" applyFill="1" applyBorder="1" applyAlignment="1" applyProtection="1">
      <alignment horizontal="right" wrapText="1"/>
    </xf>
    <xf numFmtId="10" fontId="29" fillId="10" borderId="2" xfId="0" applyNumberFormat="1" applyFont="1" applyFill="1" applyBorder="1" applyAlignment="1" applyProtection="1">
      <alignment horizontal="right" wrapText="1"/>
    </xf>
    <xf numFmtId="10" fontId="30" fillId="6" borderId="2" xfId="0" applyNumberFormat="1" applyFont="1" applyFill="1" applyBorder="1" applyAlignment="1" applyProtection="1">
      <alignment horizontal="right" wrapText="1"/>
    </xf>
    <xf numFmtId="10" fontId="27" fillId="13" borderId="2" xfId="0" applyNumberFormat="1" applyFont="1" applyFill="1" applyBorder="1" applyAlignment="1" applyProtection="1">
      <alignment horizontal="right" wrapText="1"/>
    </xf>
    <xf numFmtId="10" fontId="27" fillId="8" borderId="2" xfId="0" applyNumberFormat="1" applyFont="1" applyFill="1" applyBorder="1" applyAlignment="1" applyProtection="1">
      <alignment horizontal="right" wrapText="1"/>
    </xf>
    <xf numFmtId="10" fontId="25" fillId="14" borderId="2" xfId="0" applyNumberFormat="1" applyFont="1" applyFill="1" applyBorder="1" applyAlignment="1" applyProtection="1">
      <alignment horizontal="right" wrapText="1"/>
    </xf>
    <xf numFmtId="10" fontId="25" fillId="0" borderId="2" xfId="0" applyNumberFormat="1" applyFont="1" applyBorder="1" applyAlignment="1" applyProtection="1">
      <alignment horizontal="right" wrapText="1"/>
    </xf>
    <xf numFmtId="10" fontId="29" fillId="6" borderId="2" xfId="0" applyNumberFormat="1" applyFont="1" applyFill="1" applyBorder="1" applyAlignment="1" applyProtection="1">
      <alignment horizontal="right" wrapText="1"/>
    </xf>
    <xf numFmtId="10" fontId="27" fillId="6" borderId="2" xfId="0" applyNumberFormat="1" applyFont="1" applyFill="1" applyBorder="1" applyAlignment="1" applyProtection="1">
      <alignment horizontal="right" wrapText="1"/>
    </xf>
    <xf numFmtId="10" fontId="25" fillId="6" borderId="2" xfId="0" applyNumberFormat="1" applyFont="1" applyFill="1" applyBorder="1" applyAlignment="1" applyProtection="1">
      <alignment horizontal="right" wrapText="1"/>
    </xf>
    <xf numFmtId="10" fontId="25" fillId="0" borderId="2" xfId="0" applyNumberFormat="1" applyFont="1" applyFill="1" applyBorder="1" applyAlignment="1" applyProtection="1">
      <alignment horizontal="right" wrapText="1"/>
    </xf>
    <xf numFmtId="10" fontId="25" fillId="0" borderId="44" xfId="0" applyNumberFormat="1" applyFont="1" applyBorder="1" applyAlignment="1" applyProtection="1">
      <alignment horizontal="right" wrapText="1"/>
    </xf>
    <xf numFmtId="10" fontId="30" fillId="10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/>
    </xf>
    <xf numFmtId="10" fontId="27" fillId="13" borderId="2" xfId="0" applyNumberFormat="1" applyFont="1" applyFill="1" applyBorder="1" applyAlignment="1" applyProtection="1">
      <alignment horizontal="right"/>
    </xf>
    <xf numFmtId="10" fontId="27" fillId="8" borderId="2" xfId="0" applyNumberFormat="1" applyFont="1" applyFill="1" applyBorder="1" applyAlignment="1" applyProtection="1">
      <alignment horizontal="right"/>
    </xf>
    <xf numFmtId="10" fontId="25" fillId="0" borderId="2" xfId="0" applyNumberFormat="1" applyFont="1" applyBorder="1" applyAlignment="1" applyProtection="1">
      <alignment wrapText="1"/>
    </xf>
    <xf numFmtId="10" fontId="25" fillId="16" borderId="2" xfId="0" applyNumberFormat="1" applyFont="1" applyFill="1" applyBorder="1" applyAlignment="1" applyProtection="1">
      <alignment horizontal="right" wrapText="1"/>
    </xf>
    <xf numFmtId="10" fontId="25" fillId="7" borderId="2" xfId="0" applyNumberFormat="1" applyFont="1" applyFill="1" applyBorder="1" applyAlignment="1" applyProtection="1">
      <alignment horizontal="right" wrapText="1"/>
    </xf>
    <xf numFmtId="10" fontId="25" fillId="7" borderId="2" xfId="0" applyNumberFormat="1" applyFont="1" applyFill="1" applyBorder="1" applyAlignment="1" applyProtection="1">
      <alignment wrapText="1"/>
    </xf>
    <xf numFmtId="10" fontId="25" fillId="0" borderId="2" xfId="0" applyNumberFormat="1" applyFont="1" applyFill="1" applyBorder="1" applyAlignment="1" applyProtection="1">
      <alignment wrapText="1"/>
    </xf>
    <xf numFmtId="10" fontId="25" fillId="14" borderId="2" xfId="0" applyNumberFormat="1" applyFont="1" applyFill="1" applyBorder="1" applyAlignment="1" applyProtection="1">
      <alignment wrapText="1"/>
    </xf>
    <xf numFmtId="10" fontId="25" fillId="10" borderId="2" xfId="0" applyNumberFormat="1" applyFont="1" applyFill="1" applyBorder="1" applyAlignment="1" applyProtection="1">
      <alignment horizontal="right" wrapText="1"/>
    </xf>
    <xf numFmtId="10" fontId="25" fillId="0" borderId="44" xfId="0" applyNumberFormat="1" applyFont="1" applyFill="1" applyBorder="1" applyAlignment="1" applyProtection="1">
      <alignment horizontal="right" wrapText="1"/>
    </xf>
    <xf numFmtId="10" fontId="27" fillId="13" borderId="44" xfId="0" applyNumberFormat="1" applyFont="1" applyFill="1" applyBorder="1" applyAlignment="1" applyProtection="1">
      <alignment horizontal="right" wrapText="1"/>
    </xf>
    <xf numFmtId="10" fontId="27" fillId="8" borderId="44" xfId="0" applyNumberFormat="1" applyFont="1" applyFill="1" applyBorder="1" applyAlignment="1">
      <alignment horizontal="right" wrapText="1"/>
    </xf>
    <xf numFmtId="10" fontId="27" fillId="14" borderId="44" xfId="0" applyNumberFormat="1" applyFont="1" applyFill="1" applyBorder="1" applyAlignment="1">
      <alignment horizontal="right" wrapText="1"/>
    </xf>
    <xf numFmtId="10" fontId="25" fillId="0" borderId="44" xfId="0" applyNumberFormat="1" applyFont="1" applyBorder="1" applyAlignment="1">
      <alignment horizontal="right" wrapText="1"/>
    </xf>
    <xf numFmtId="10" fontId="29" fillId="10" borderId="2" xfId="0" applyNumberFormat="1" applyFont="1" applyFill="1" applyBorder="1" applyAlignment="1" applyProtection="1">
      <alignment horizontal="right"/>
    </xf>
    <xf numFmtId="10" fontId="27" fillId="13" borderId="2" xfId="0" applyNumberFormat="1" applyFont="1" applyFill="1" applyBorder="1" applyAlignment="1">
      <alignment horizontal="right" wrapText="1"/>
    </xf>
    <xf numFmtId="10" fontId="25" fillId="15" borderId="2" xfId="0" applyNumberFormat="1" applyFont="1" applyFill="1" applyBorder="1" applyAlignment="1" applyProtection="1">
      <alignment horizontal="right" wrapText="1"/>
    </xf>
    <xf numFmtId="10" fontId="29" fillId="9" borderId="2" xfId="0" applyNumberFormat="1" applyFont="1" applyFill="1" applyBorder="1" applyAlignment="1" applyProtection="1">
      <alignment horizontal="right" wrapText="1"/>
    </xf>
    <xf numFmtId="10" fontId="29" fillId="13" borderId="2" xfId="0" applyNumberFormat="1" applyFont="1" applyFill="1" applyBorder="1" applyAlignment="1">
      <alignment horizontal="right" wrapText="1"/>
    </xf>
    <xf numFmtId="10" fontId="29" fillId="8" borderId="2" xfId="0" applyNumberFormat="1" applyFont="1" applyFill="1" applyBorder="1" applyAlignment="1">
      <alignment horizontal="right" wrapText="1"/>
    </xf>
    <xf numFmtId="10" fontId="30" fillId="15" borderId="2" xfId="0" applyNumberFormat="1" applyFont="1" applyFill="1" applyBorder="1" applyAlignment="1">
      <alignment horizontal="right" wrapText="1"/>
    </xf>
    <xf numFmtId="10" fontId="30" fillId="0" borderId="2" xfId="0" applyNumberFormat="1" applyFont="1" applyFill="1" applyBorder="1" applyAlignment="1">
      <alignment horizontal="right" wrapText="1"/>
    </xf>
    <xf numFmtId="10" fontId="30" fillId="0" borderId="44" xfId="0" applyNumberFormat="1" applyFont="1" applyFill="1" applyBorder="1" applyAlignment="1">
      <alignment horizontal="right" wrapText="1"/>
    </xf>
    <xf numFmtId="10" fontId="29" fillId="9" borderId="2" xfId="0" applyNumberFormat="1" applyFont="1" applyFill="1" applyBorder="1" applyAlignment="1">
      <alignment horizontal="right" wrapText="1"/>
    </xf>
    <xf numFmtId="10" fontId="31" fillId="21" borderId="2" xfId="0" applyNumberFormat="1" applyFont="1" applyFill="1" applyBorder="1" applyAlignment="1" applyProtection="1">
      <alignment horizontal="right" wrapText="1"/>
    </xf>
    <xf numFmtId="10" fontId="29" fillId="10" borderId="41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Border="1" applyAlignment="1" applyProtection="1">
      <alignment horizontal="right" wrapText="1"/>
    </xf>
    <xf numFmtId="10" fontId="25" fillId="2" borderId="2" xfId="0" applyNumberFormat="1" applyFont="1" applyFill="1" applyBorder="1" applyAlignment="1" applyProtection="1">
      <alignment horizontal="right" wrapText="1"/>
    </xf>
    <xf numFmtId="10" fontId="29" fillId="21" borderId="2" xfId="0" applyNumberFormat="1" applyFont="1" applyFill="1" applyBorder="1" applyAlignment="1">
      <alignment horizontal="right" wrapText="1"/>
    </xf>
    <xf numFmtId="10" fontId="29" fillId="10" borderId="2" xfId="0" applyNumberFormat="1" applyFont="1" applyFill="1" applyBorder="1" applyAlignment="1">
      <alignment horizontal="right" wrapText="1"/>
    </xf>
    <xf numFmtId="10" fontId="30" fillId="6" borderId="2" xfId="0" applyNumberFormat="1" applyFont="1" applyFill="1" applyBorder="1" applyAlignment="1">
      <alignment horizontal="right" wrapText="1"/>
    </xf>
    <xf numFmtId="10" fontId="27" fillId="8" borderId="2" xfId="0" applyNumberFormat="1" applyFont="1" applyFill="1" applyBorder="1" applyAlignment="1">
      <alignment horizontal="right" wrapText="1"/>
    </xf>
    <xf numFmtId="10" fontId="25" fillId="15" borderId="2" xfId="0" applyNumberFormat="1" applyFont="1" applyFill="1" applyBorder="1" applyAlignment="1">
      <alignment horizontal="right" wrapText="1"/>
    </xf>
    <xf numFmtId="10" fontId="25" fillId="0" borderId="2" xfId="0" applyNumberFormat="1" applyFont="1" applyBorder="1" applyAlignment="1">
      <alignment horizontal="right" wrapText="1"/>
    </xf>
    <xf numFmtId="10" fontId="29" fillId="2" borderId="2" xfId="0" applyNumberFormat="1" applyFont="1" applyFill="1" applyBorder="1" applyAlignment="1">
      <alignment horizontal="right" wrapText="1"/>
    </xf>
    <xf numFmtId="10" fontId="30" fillId="10" borderId="2" xfId="0" applyNumberFormat="1" applyFont="1" applyFill="1" applyBorder="1" applyAlignment="1">
      <alignment horizontal="right" wrapText="1"/>
    </xf>
    <xf numFmtId="10" fontId="29" fillId="10" borderId="44" xfId="0" applyNumberFormat="1" applyFont="1" applyFill="1" applyBorder="1" applyAlignment="1">
      <alignment horizontal="right" wrapText="1"/>
    </xf>
    <xf numFmtId="10" fontId="30" fillId="10" borderId="44" xfId="0" applyNumberFormat="1" applyFont="1" applyFill="1" applyBorder="1" applyAlignment="1">
      <alignment horizontal="right" wrapText="1"/>
    </xf>
    <xf numFmtId="10" fontId="30" fillId="6" borderId="44" xfId="0" applyNumberFormat="1" applyFont="1" applyFill="1" applyBorder="1" applyAlignment="1">
      <alignment horizontal="right" wrapText="1"/>
    </xf>
    <xf numFmtId="10" fontId="27" fillId="13" borderId="44" xfId="0" applyNumberFormat="1" applyFont="1" applyFill="1" applyBorder="1" applyAlignment="1">
      <alignment horizontal="right" wrapText="1"/>
    </xf>
    <xf numFmtId="10" fontId="25" fillId="15" borderId="44" xfId="0" applyNumberFormat="1" applyFont="1" applyFill="1" applyBorder="1" applyAlignment="1">
      <alignment horizontal="right" wrapText="1"/>
    </xf>
    <xf numFmtId="10" fontId="29" fillId="21" borderId="2" xfId="0" applyNumberFormat="1" applyFont="1" applyFill="1" applyBorder="1" applyAlignment="1" applyProtection="1">
      <alignment horizontal="right" wrapText="1"/>
    </xf>
    <xf numFmtId="10" fontId="29" fillId="9" borderId="2" xfId="0" applyNumberFormat="1" applyFont="1" applyFill="1" applyBorder="1" applyAlignment="1">
      <alignment horizontal="right"/>
    </xf>
    <xf numFmtId="10" fontId="29" fillId="10" borderId="2" xfId="0" applyNumberFormat="1" applyFont="1" applyFill="1" applyBorder="1" applyAlignment="1">
      <alignment horizontal="right"/>
    </xf>
    <xf numFmtId="10" fontId="29" fillId="6" borderId="2" xfId="0" applyNumberFormat="1" applyFont="1" applyFill="1" applyBorder="1" applyAlignment="1">
      <alignment horizontal="right" wrapText="1"/>
    </xf>
    <xf numFmtId="10" fontId="25" fillId="6" borderId="2" xfId="0" applyNumberFormat="1" applyFont="1" applyFill="1" applyBorder="1" applyAlignment="1">
      <alignment horizontal="right" wrapText="1"/>
    </xf>
    <xf numFmtId="10" fontId="29" fillId="21" borderId="2" xfId="0" applyNumberFormat="1" applyFont="1" applyFill="1" applyBorder="1" applyAlignment="1">
      <alignment horizontal="center" wrapText="1"/>
    </xf>
    <xf numFmtId="10" fontId="25" fillId="6" borderId="44" xfId="0" applyNumberFormat="1" applyFont="1" applyFill="1" applyBorder="1" applyAlignment="1">
      <alignment horizontal="right" wrapText="1"/>
    </xf>
    <xf numFmtId="10" fontId="31" fillId="21" borderId="2" xfId="0" applyNumberFormat="1" applyFont="1" applyFill="1" applyBorder="1" applyAlignment="1">
      <alignment horizontal="right" wrapText="1"/>
    </xf>
    <xf numFmtId="10" fontId="29" fillId="3" borderId="2" xfId="0" applyNumberFormat="1" applyFont="1" applyFill="1" applyBorder="1" applyAlignment="1">
      <alignment horizontal="right" wrapText="1"/>
    </xf>
    <xf numFmtId="10" fontId="27" fillId="17" borderId="2" xfId="0" applyNumberFormat="1" applyFont="1" applyFill="1" applyBorder="1" applyAlignment="1">
      <alignment horizontal="right" wrapText="1"/>
    </xf>
    <xf numFmtId="10" fontId="27" fillId="18" borderId="2" xfId="0" applyNumberFormat="1" applyFont="1" applyFill="1" applyBorder="1" applyAlignment="1">
      <alignment horizontal="right" wrapText="1"/>
    </xf>
    <xf numFmtId="10" fontId="29" fillId="0" borderId="2" xfId="0" applyNumberFormat="1" applyFont="1" applyBorder="1" applyAlignment="1">
      <alignment horizontal="right" wrapText="1"/>
    </xf>
    <xf numFmtId="10" fontId="25" fillId="0" borderId="2" xfId="0" applyNumberFormat="1" applyFont="1" applyFill="1" applyBorder="1" applyAlignment="1">
      <alignment horizontal="right" wrapText="1"/>
    </xf>
    <xf numFmtId="10" fontId="29" fillId="0" borderId="2" xfId="0" applyNumberFormat="1" applyFont="1" applyFill="1" applyBorder="1" applyAlignment="1">
      <alignment horizontal="right" wrapText="1"/>
    </xf>
    <xf numFmtId="10" fontId="31" fillId="19" borderId="2" xfId="0" applyNumberFormat="1" applyFont="1" applyFill="1" applyBorder="1" applyAlignment="1">
      <alignment horizontal="right" wrapText="1"/>
    </xf>
    <xf numFmtId="10" fontId="32" fillId="10" borderId="2" xfId="0" applyNumberFormat="1" applyFont="1" applyFill="1" applyBorder="1" applyAlignment="1">
      <alignment horizontal="right" wrapText="1"/>
    </xf>
    <xf numFmtId="10" fontId="32" fillId="0" borderId="2" xfId="0" applyNumberFormat="1" applyFont="1" applyFill="1" applyBorder="1" applyAlignment="1">
      <alignment horizontal="right" wrapText="1"/>
    </xf>
    <xf numFmtId="10" fontId="32" fillId="6" borderId="2" xfId="0" applyNumberFormat="1" applyFont="1" applyFill="1" applyBorder="1" applyAlignment="1" applyProtection="1">
      <alignment horizontal="right" wrapText="1"/>
    </xf>
    <xf numFmtId="10" fontId="32" fillId="6" borderId="2" xfId="0" applyNumberFormat="1" applyFont="1" applyFill="1" applyBorder="1" applyAlignment="1">
      <alignment horizontal="right" wrapText="1"/>
    </xf>
    <xf numFmtId="10" fontId="27" fillId="8" borderId="2" xfId="0" applyNumberFormat="1" applyFont="1" applyFill="1" applyBorder="1" applyAlignment="1" applyProtection="1">
      <alignment wrapText="1"/>
    </xf>
    <xf numFmtId="10" fontId="25" fillId="15" borderId="2" xfId="0" applyNumberFormat="1" applyFont="1" applyFill="1" applyBorder="1" applyAlignment="1" applyProtection="1">
      <alignment wrapText="1"/>
    </xf>
    <xf numFmtId="10" fontId="32" fillId="9" borderId="2" xfId="0" applyNumberFormat="1" applyFont="1" applyFill="1" applyBorder="1" applyAlignment="1">
      <alignment horizontal="right" wrapText="1"/>
    </xf>
    <xf numFmtId="10" fontId="32" fillId="3" borderId="2" xfId="0" applyNumberFormat="1" applyFont="1" applyFill="1" applyBorder="1" applyAlignment="1">
      <alignment horizontal="right" wrapText="1"/>
    </xf>
    <xf numFmtId="10" fontId="25" fillId="0" borderId="44" xfId="0" applyNumberFormat="1" applyFont="1" applyFill="1" applyBorder="1" applyAlignment="1">
      <alignment horizontal="right" wrapText="1"/>
    </xf>
    <xf numFmtId="10" fontId="33" fillId="6" borderId="2" xfId="0" applyNumberFormat="1" applyFont="1" applyFill="1" applyBorder="1" applyAlignment="1">
      <alignment horizontal="right" wrapText="1"/>
    </xf>
    <xf numFmtId="10" fontId="29" fillId="12" borderId="2" xfId="0" applyNumberFormat="1" applyFont="1" applyFill="1" applyBorder="1" applyAlignment="1" applyProtection="1">
      <alignment horizontal="right" wrapText="1"/>
    </xf>
    <xf numFmtId="10" fontId="27" fillId="25" borderId="44" xfId="0" applyNumberFormat="1" applyFont="1" applyFill="1" applyBorder="1" applyAlignment="1">
      <alignment horizontal="right" wrapText="1"/>
    </xf>
    <xf numFmtId="10" fontId="25" fillId="14" borderId="44" xfId="0" applyNumberFormat="1" applyFont="1" applyFill="1" applyBorder="1" applyAlignment="1">
      <alignment horizontal="right" wrapText="1"/>
    </xf>
    <xf numFmtId="10" fontId="29" fillId="12" borderId="2" xfId="0" applyNumberFormat="1" applyFont="1" applyFill="1" applyBorder="1" applyAlignment="1">
      <alignment horizontal="right" wrapText="1"/>
    </xf>
    <xf numFmtId="10" fontId="29" fillId="20" borderId="2" xfId="0" applyNumberFormat="1" applyFont="1" applyFill="1" applyBorder="1" applyAlignment="1">
      <alignment horizontal="right" wrapText="1"/>
    </xf>
    <xf numFmtId="10" fontId="25" fillId="13" borderId="44" xfId="0" applyNumberFormat="1" applyFont="1" applyFill="1" applyBorder="1" applyAlignment="1">
      <alignment horizontal="right" wrapText="1"/>
    </xf>
    <xf numFmtId="10" fontId="25" fillId="0" borderId="47" xfId="0" applyNumberFormat="1" applyFont="1" applyBorder="1" applyAlignment="1">
      <alignment horizontal="right" wrapText="1"/>
    </xf>
    <xf numFmtId="10" fontId="10" fillId="11" borderId="15" xfId="0" applyNumberFormat="1" applyFont="1" applyFill="1" applyBorder="1"/>
    <xf numFmtId="10" fontId="11" fillId="12" borderId="15" xfId="0" applyNumberFormat="1" applyFont="1" applyFill="1" applyBorder="1"/>
    <xf numFmtId="10" fontId="11" fillId="9" borderId="7" xfId="0" applyNumberFormat="1" applyFont="1" applyFill="1" applyBorder="1"/>
    <xf numFmtId="10" fontId="1" fillId="10" borderId="2" xfId="0" applyNumberFormat="1" applyFont="1" applyFill="1" applyBorder="1" applyProtection="1"/>
    <xf numFmtId="10" fontId="11" fillId="10" borderId="2" xfId="0" applyNumberFormat="1" applyFont="1" applyFill="1" applyBorder="1"/>
    <xf numFmtId="10" fontId="1" fillId="0" borderId="2" xfId="0" applyNumberFormat="1" applyFont="1" applyFill="1" applyBorder="1"/>
    <xf numFmtId="10" fontId="11" fillId="13" borderId="2" xfId="0" applyNumberFormat="1" applyFont="1" applyFill="1" applyBorder="1"/>
    <xf numFmtId="10" fontId="11" fillId="14" borderId="2" xfId="0" applyNumberFormat="1" applyFont="1" applyFill="1" applyBorder="1"/>
    <xf numFmtId="10" fontId="1" fillId="0" borderId="2" xfId="0" applyNumberFormat="1" applyFont="1" applyBorder="1"/>
    <xf numFmtId="10" fontId="11" fillId="9" borderId="2" xfId="0" applyNumberFormat="1" applyFont="1" applyFill="1" applyBorder="1"/>
    <xf numFmtId="10" fontId="1" fillId="10" borderId="2" xfId="0" applyNumberFormat="1" applyFont="1" applyFill="1" applyBorder="1"/>
    <xf numFmtId="10" fontId="1" fillId="14" borderId="2" xfId="0" applyNumberFormat="1" applyFont="1" applyFill="1" applyBorder="1"/>
    <xf numFmtId="10" fontId="1" fillId="13" borderId="2" xfId="0" applyNumberFormat="1" applyFont="1" applyFill="1" applyBorder="1"/>
    <xf numFmtId="10" fontId="1" fillId="0" borderId="47" xfId="0" applyNumberFormat="1" applyFont="1" applyBorder="1"/>
    <xf numFmtId="10" fontId="0" fillId="10" borderId="44" xfId="0" applyNumberFormat="1" applyFill="1" applyBorder="1"/>
    <xf numFmtId="10" fontId="11" fillId="10" borderId="44" xfId="0" applyNumberFormat="1" applyFont="1" applyFill="1" applyBorder="1"/>
    <xf numFmtId="10" fontId="0" fillId="0" borderId="44" xfId="0" applyNumberFormat="1" applyBorder="1"/>
    <xf numFmtId="10" fontId="0" fillId="13" borderId="44" xfId="0" applyNumberFormat="1" applyFill="1" applyBorder="1"/>
    <xf numFmtId="10" fontId="0" fillId="14" borderId="44" xfId="0" applyNumberFormat="1" applyFill="1" applyBorder="1"/>
    <xf numFmtId="0" fontId="11" fillId="0" borderId="0" xfId="0" applyFont="1" applyBorder="1" applyAlignment="1"/>
    <xf numFmtId="10" fontId="22" fillId="0" borderId="12" xfId="0" applyNumberFormat="1" applyFont="1" applyBorder="1" applyAlignment="1" applyProtection="1">
      <alignment horizontal="right"/>
    </xf>
    <xf numFmtId="10" fontId="19" fillId="22" borderId="12" xfId="0" applyNumberFormat="1" applyFont="1" applyFill="1" applyBorder="1" applyAlignment="1" applyProtection="1">
      <alignment horizontal="right"/>
    </xf>
    <xf numFmtId="10" fontId="4" fillId="9" borderId="7" xfId="0" applyNumberFormat="1" applyFont="1" applyFill="1" applyBorder="1" applyAlignment="1" applyProtection="1">
      <alignment horizontal="right"/>
    </xf>
    <xf numFmtId="10" fontId="6" fillId="0" borderId="2" xfId="0" applyNumberFormat="1" applyFont="1" applyFill="1" applyBorder="1" applyAlignment="1" applyProtection="1">
      <alignment horizontal="right"/>
    </xf>
    <xf numFmtId="10" fontId="4" fillId="9" borderId="2" xfId="0" applyNumberFormat="1" applyFont="1" applyFill="1" applyBorder="1" applyAlignment="1" applyProtection="1">
      <alignment horizontal="right"/>
    </xf>
    <xf numFmtId="10" fontId="11" fillId="9" borderId="2" xfId="0" applyNumberFormat="1" applyFont="1" applyFill="1" applyBorder="1" applyAlignment="1" applyProtection="1">
      <alignment horizontal="right"/>
    </xf>
    <xf numFmtId="10" fontId="12" fillId="0" borderId="2" xfId="0" applyNumberFormat="1" applyFont="1" applyFill="1" applyBorder="1" applyAlignment="1" applyProtection="1">
      <alignment horizontal="right"/>
    </xf>
    <xf numFmtId="10" fontId="4" fillId="9" borderId="2" xfId="0" applyNumberFormat="1" applyFont="1" applyFill="1" applyBorder="1" applyAlignment="1" applyProtection="1">
      <alignment horizontal="right" wrapText="1"/>
    </xf>
    <xf numFmtId="10" fontId="6" fillId="0" borderId="3" xfId="0" applyNumberFormat="1" applyFont="1" applyFill="1" applyBorder="1" applyAlignment="1" applyProtection="1">
      <alignment horizontal="right"/>
    </xf>
    <xf numFmtId="10" fontId="6" fillId="0" borderId="44" xfId="0" applyNumberFormat="1" applyFont="1" applyFill="1" applyBorder="1" applyAlignment="1" applyProtection="1">
      <alignment horizontal="right"/>
    </xf>
    <xf numFmtId="10" fontId="19" fillId="22" borderId="53" xfId="0" applyNumberFormat="1" applyFont="1" applyFill="1" applyBorder="1" applyAlignment="1" applyProtection="1">
      <alignment horizontal="right"/>
    </xf>
    <xf numFmtId="10" fontId="11" fillId="9" borderId="44" xfId="0" applyNumberFormat="1" applyFont="1" applyFill="1" applyBorder="1"/>
    <xf numFmtId="10" fontId="20" fillId="22" borderId="12" xfId="0" applyNumberFormat="1" applyFont="1" applyFill="1" applyBorder="1" applyAlignment="1" applyProtection="1">
      <alignment horizontal="right"/>
    </xf>
    <xf numFmtId="10" fontId="11" fillId="9" borderId="18" xfId="0" applyNumberFormat="1" applyFont="1" applyFill="1" applyBorder="1" applyAlignment="1" applyProtection="1">
      <alignment horizontal="right"/>
    </xf>
    <xf numFmtId="10" fontId="12" fillId="6" borderId="20" xfId="0" applyNumberFormat="1" applyFont="1" applyFill="1" applyBorder="1" applyAlignment="1" applyProtection="1">
      <alignment horizontal="right"/>
    </xf>
    <xf numFmtId="10" fontId="11" fillId="9" borderId="20" xfId="0" applyNumberFormat="1" applyFont="1" applyFill="1" applyBorder="1" applyAlignment="1" applyProtection="1">
      <alignment horizontal="right"/>
    </xf>
    <xf numFmtId="10" fontId="12" fillId="6" borderId="14" xfId="0" applyNumberFormat="1" applyFont="1" applyFill="1" applyBorder="1" applyAlignment="1" applyProtection="1">
      <alignment horizontal="right"/>
    </xf>
    <xf numFmtId="10" fontId="20" fillId="22" borderId="12" xfId="0" applyNumberFormat="1" applyFont="1" applyFill="1" applyBorder="1" applyProtection="1"/>
    <xf numFmtId="10" fontId="11" fillId="9" borderId="18" xfId="0" applyNumberFormat="1" applyFont="1" applyFill="1" applyBorder="1" applyProtection="1"/>
    <xf numFmtId="10" fontId="12" fillId="6" borderId="20" xfId="0" applyNumberFormat="1" applyFont="1" applyFill="1" applyBorder="1" applyProtection="1"/>
    <xf numFmtId="10" fontId="12" fillId="9" borderId="20" xfId="0" applyNumberFormat="1" applyFont="1" applyFill="1" applyBorder="1" applyProtection="1"/>
    <xf numFmtId="10" fontId="20" fillId="22" borderId="53" xfId="0" applyNumberFormat="1" applyFont="1" applyFill="1" applyBorder="1" applyProtection="1"/>
    <xf numFmtId="10" fontId="6" fillId="9" borderId="50" xfId="0" applyNumberFormat="1" applyFont="1" applyFill="1" applyBorder="1" applyAlignment="1">
      <alignment wrapText="1"/>
    </xf>
    <xf numFmtId="10" fontId="6" fillId="6" borderId="50" xfId="0" applyNumberFormat="1" applyFont="1" applyFill="1" applyBorder="1" applyAlignment="1">
      <alignment wrapText="1"/>
    </xf>
    <xf numFmtId="0" fontId="0" fillId="0" borderId="30" xfId="0" applyBorder="1"/>
    <xf numFmtId="0" fontId="0" fillId="0" borderId="30" xfId="0" applyFill="1" applyBorder="1"/>
    <xf numFmtId="0" fontId="16" fillId="0" borderId="4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3" fontId="0" fillId="0" borderId="44" xfId="0" applyNumberFormat="1" applyFill="1" applyBorder="1"/>
    <xf numFmtId="3" fontId="11" fillId="0" borderId="44" xfId="0" applyNumberFormat="1" applyFont="1" applyFill="1" applyBorder="1"/>
    <xf numFmtId="0" fontId="11" fillId="0" borderId="44" xfId="0" applyFont="1" applyBorder="1"/>
    <xf numFmtId="0" fontId="11" fillId="0" borderId="44" xfId="0" applyFont="1" applyBorder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29" fillId="0" borderId="47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9" borderId="27" xfId="0" applyFont="1" applyFill="1" applyBorder="1" applyAlignment="1"/>
    <xf numFmtId="0" fontId="29" fillId="9" borderId="50" xfId="0" applyFont="1" applyFill="1" applyBorder="1" applyAlignment="1"/>
    <xf numFmtId="0" fontId="29" fillId="9" borderId="56" xfId="0" applyFont="1" applyFill="1" applyBorder="1" applyAlignment="1" applyProtection="1">
      <alignment horizontal="left"/>
    </xf>
    <xf numFmtId="0" fontId="29" fillId="9" borderId="57" xfId="0" applyFont="1" applyFill="1" applyBorder="1" applyAlignment="1" applyProtection="1">
      <alignment horizontal="left"/>
    </xf>
    <xf numFmtId="0" fontId="29" fillId="9" borderId="27" xfId="0" applyFont="1" applyFill="1" applyBorder="1" applyAlignment="1">
      <alignment horizontal="left"/>
    </xf>
    <xf numFmtId="0" fontId="29" fillId="9" borderId="50" xfId="0" applyFont="1" applyFill="1" applyBorder="1" applyAlignment="1">
      <alignment horizontal="left"/>
    </xf>
    <xf numFmtId="0" fontId="29" fillId="21" borderId="27" xfId="0" applyFont="1" applyFill="1" applyBorder="1" applyAlignment="1">
      <alignment horizontal="center" wrapText="1"/>
    </xf>
    <xf numFmtId="0" fontId="29" fillId="21" borderId="50" xfId="0" applyFont="1" applyFill="1" applyBorder="1" applyAlignment="1">
      <alignment horizontal="center" wrapText="1"/>
    </xf>
    <xf numFmtId="0" fontId="29" fillId="21" borderId="27" xfId="0" applyFont="1" applyFill="1" applyBorder="1" applyAlignment="1" applyProtection="1">
      <alignment horizontal="center" wrapText="1"/>
    </xf>
    <xf numFmtId="0" fontId="29" fillId="21" borderId="50" xfId="0" applyFont="1" applyFill="1" applyBorder="1" applyAlignment="1" applyProtection="1">
      <alignment horizontal="center" wrapText="1"/>
    </xf>
    <xf numFmtId="0" fontId="29" fillId="9" borderId="27" xfId="0" applyFont="1" applyFill="1" applyBorder="1" applyAlignment="1">
      <alignment horizontal="left" vertical="center" wrapText="1"/>
    </xf>
    <xf numFmtId="0" fontId="29" fillId="9" borderId="50" xfId="0" applyFont="1" applyFill="1" applyBorder="1" applyAlignment="1">
      <alignment horizontal="left" vertical="center" wrapText="1"/>
    </xf>
    <xf numFmtId="0" fontId="29" fillId="9" borderId="27" xfId="0" applyFont="1" applyFill="1" applyBorder="1" applyAlignment="1" applyProtection="1">
      <alignment horizontal="left"/>
    </xf>
    <xf numFmtId="0" fontId="29" fillId="9" borderId="50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3" fontId="0" fillId="0" borderId="54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55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</cellXfs>
  <cellStyles count="6">
    <cellStyle name="Normalno" xfId="0" builtinId="0"/>
    <cellStyle name="Normalno 2" xfId="5"/>
    <cellStyle name="Postotak" xfId="2" builtinId="5"/>
    <cellStyle name="Zarez 2" xfId="1"/>
    <cellStyle name="Zarez 2 2" xfId="3"/>
    <cellStyle name="Zarez 3" xfId="4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topLeftCell="A25" workbookViewId="0">
      <selection activeCell="M46" sqref="M46"/>
    </sheetView>
  </sheetViews>
  <sheetFormatPr defaultRowHeight="12.75" x14ac:dyDescent="0.2"/>
  <cols>
    <col min="1" max="1" width="3.7109375" style="1" customWidth="1"/>
    <col min="2" max="2" width="38.85546875" style="18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3" width="15.140625" customWidth="1"/>
    <col min="14" max="14" width="11.7109375" customWidth="1"/>
  </cols>
  <sheetData>
    <row r="1" spans="1:21" x14ac:dyDescent="0.2">
      <c r="P1" s="167"/>
      <c r="Q1" s="167"/>
      <c r="R1" s="167"/>
      <c r="S1" s="167"/>
      <c r="T1" s="167"/>
      <c r="U1" s="167"/>
    </row>
    <row r="2" spans="1:21" x14ac:dyDescent="0.2">
      <c r="P2" s="167"/>
      <c r="Q2" s="167"/>
      <c r="R2" s="167"/>
      <c r="S2" s="167"/>
      <c r="T2" s="167"/>
      <c r="U2" s="167"/>
    </row>
    <row r="3" spans="1:21" x14ac:dyDescent="0.2">
      <c r="N3" s="167"/>
      <c r="O3" s="167"/>
      <c r="P3" s="167"/>
      <c r="Q3" s="167"/>
      <c r="R3" s="167"/>
      <c r="S3" s="167"/>
      <c r="T3" s="167"/>
      <c r="U3" s="167"/>
    </row>
    <row r="4" spans="1:21" x14ac:dyDescent="0.2">
      <c r="N4" s="167"/>
      <c r="O4" s="167"/>
      <c r="P4" s="167"/>
      <c r="Q4" s="167"/>
      <c r="R4" s="167"/>
      <c r="S4" s="167"/>
      <c r="T4" s="167"/>
      <c r="U4" s="167"/>
    </row>
    <row r="5" spans="1:21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  <c r="N5" s="167"/>
      <c r="O5" s="167"/>
      <c r="P5" s="167"/>
      <c r="Q5" s="167"/>
      <c r="R5" s="167"/>
      <c r="S5" s="167"/>
      <c r="T5" s="167"/>
      <c r="U5" s="167"/>
    </row>
    <row r="6" spans="1:21" x14ac:dyDescent="0.2">
      <c r="A6" s="169" t="s">
        <v>280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67"/>
      <c r="N6" s="167"/>
      <c r="O6" s="167"/>
      <c r="P6" s="167"/>
      <c r="Q6" s="167"/>
      <c r="R6" s="167"/>
      <c r="S6" s="167"/>
      <c r="T6" s="167"/>
      <c r="U6" s="167"/>
    </row>
    <row r="7" spans="1:21" x14ac:dyDescent="0.2">
      <c r="A7" s="616" t="s">
        <v>351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7"/>
      <c r="N7" s="167"/>
      <c r="O7" s="167"/>
      <c r="P7" s="167"/>
      <c r="Q7" s="167"/>
      <c r="R7" s="167"/>
      <c r="S7" s="167"/>
      <c r="T7" s="167"/>
      <c r="U7" s="167"/>
    </row>
    <row r="8" spans="1:21" x14ac:dyDescent="0.2">
      <c r="A8" s="616" t="s">
        <v>352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7"/>
      <c r="N8" s="167"/>
      <c r="O8" s="167"/>
      <c r="P8" s="167"/>
      <c r="Q8" s="167"/>
      <c r="R8" s="167"/>
      <c r="S8" s="167"/>
      <c r="T8" s="167"/>
      <c r="U8" s="167"/>
    </row>
    <row r="9" spans="1:21" ht="15.75" customHeight="1" x14ac:dyDescent="0.2">
      <c r="A9" s="895" t="s">
        <v>487</v>
      </c>
      <c r="B9" s="895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167"/>
      <c r="N9" s="167"/>
      <c r="O9" s="167"/>
      <c r="P9" s="167"/>
      <c r="Q9" s="167"/>
      <c r="R9" s="167"/>
      <c r="S9" s="167"/>
      <c r="T9" s="167"/>
      <c r="U9" s="167"/>
    </row>
    <row r="10" spans="1:21" ht="15.75" customHeight="1" x14ac:dyDescent="0.2"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ht="15.75" customHeight="1" x14ac:dyDescent="0.2">
      <c r="B11" s="17"/>
      <c r="C11" s="36"/>
      <c r="D11" s="1"/>
      <c r="E11" s="1"/>
      <c r="F11" s="1"/>
      <c r="G11" s="1"/>
      <c r="H11" s="1"/>
      <c r="I11" s="1"/>
      <c r="J11" s="1"/>
      <c r="K11" s="1"/>
      <c r="L11" s="1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1:21" ht="15" customHeight="1" x14ac:dyDescent="0.25">
      <c r="B12" s="890"/>
      <c r="C12" s="890"/>
      <c r="D12" s="890"/>
      <c r="E12" s="890"/>
      <c r="F12" s="890"/>
      <c r="G12" s="890"/>
      <c r="H12" s="890"/>
      <c r="I12" s="890"/>
      <c r="J12" s="890"/>
      <c r="K12" s="890"/>
      <c r="L12" s="890"/>
      <c r="M12" s="890"/>
      <c r="N12" s="890"/>
      <c r="O12" s="167"/>
      <c r="P12" s="167"/>
      <c r="Q12" s="167"/>
      <c r="R12" s="167"/>
      <c r="S12" s="167"/>
      <c r="T12" s="167"/>
      <c r="U12" s="167"/>
    </row>
    <row r="13" spans="1:21" ht="15" customHeight="1" x14ac:dyDescent="0.25">
      <c r="A13" s="168" t="s">
        <v>488</v>
      </c>
      <c r="B13" s="890"/>
      <c r="C13" s="890"/>
      <c r="D13" s="890"/>
      <c r="E13" s="890"/>
      <c r="F13" s="890"/>
      <c r="G13" s="890"/>
      <c r="H13" s="890"/>
      <c r="I13" s="890"/>
      <c r="J13" s="890"/>
      <c r="K13" s="890"/>
      <c r="L13" s="890"/>
      <c r="M13" s="890"/>
      <c r="N13" s="890"/>
      <c r="O13" s="167"/>
      <c r="P13" s="167"/>
      <c r="Q13" s="167"/>
      <c r="R13" s="167"/>
      <c r="S13" s="167"/>
      <c r="T13" s="167"/>
      <c r="U13" s="167"/>
    </row>
    <row r="14" spans="1:21" ht="15" customHeight="1" x14ac:dyDescent="0.25">
      <c r="A14" s="168" t="s">
        <v>489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ht="15.75" x14ac:dyDescent="0.25">
      <c r="A15" s="168"/>
      <c r="B15" s="892"/>
      <c r="C15" s="35"/>
      <c r="M15" s="167"/>
      <c r="N15" s="167"/>
      <c r="O15" s="167"/>
      <c r="P15" s="167"/>
      <c r="Q15" s="167"/>
      <c r="R15" s="167"/>
      <c r="S15" s="167"/>
      <c r="T15" s="167"/>
      <c r="U15" s="167"/>
    </row>
    <row r="16" spans="1:21" ht="15.75" x14ac:dyDescent="0.25">
      <c r="A16" s="891"/>
      <c r="B16" s="71" t="s">
        <v>113</v>
      </c>
      <c r="C16" s="35"/>
      <c r="K16" s="16"/>
      <c r="M16" s="167"/>
      <c r="N16" s="167"/>
      <c r="O16" s="167"/>
      <c r="P16" s="167"/>
      <c r="Q16" s="167"/>
      <c r="R16" s="167"/>
      <c r="S16" s="167"/>
      <c r="T16" s="167"/>
      <c r="U16" s="167"/>
    </row>
    <row r="17" spans="1:28" ht="15" x14ac:dyDescent="0.25">
      <c r="A17" s="70" t="s">
        <v>1</v>
      </c>
      <c r="B17" s="68" t="s">
        <v>0</v>
      </c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8" ht="15" x14ac:dyDescent="0.2">
      <c r="A18" s="2"/>
      <c r="M18" s="167"/>
      <c r="N18" s="167"/>
      <c r="O18" s="167"/>
      <c r="P18" s="167"/>
      <c r="Q18" s="167"/>
      <c r="R18" s="167"/>
      <c r="S18" s="167"/>
      <c r="T18" s="167"/>
      <c r="U18" s="167"/>
    </row>
    <row r="19" spans="1:28" x14ac:dyDescent="0.2">
      <c r="B19" s="10" t="s">
        <v>491</v>
      </c>
      <c r="C19" s="6"/>
      <c r="K19" s="69"/>
      <c r="M19" s="167"/>
      <c r="N19" s="167"/>
      <c r="O19" s="167"/>
      <c r="P19" s="167"/>
      <c r="Q19" s="167"/>
      <c r="R19" s="167"/>
      <c r="S19" s="167"/>
      <c r="T19" s="167"/>
      <c r="U19" s="167"/>
    </row>
    <row r="20" spans="1:28" x14ac:dyDescent="0.2">
      <c r="B20" s="10" t="s">
        <v>490</v>
      </c>
      <c r="C20" s="6"/>
      <c r="K20" s="69"/>
      <c r="M20" s="167"/>
      <c r="N20" s="167"/>
      <c r="O20" s="167"/>
      <c r="P20" s="167"/>
      <c r="Q20" s="167"/>
      <c r="R20" s="167"/>
      <c r="S20" s="167"/>
      <c r="T20" s="167"/>
      <c r="U20" s="167"/>
    </row>
    <row r="21" spans="1:28" x14ac:dyDescent="0.2">
      <c r="A21" s="3"/>
      <c r="C21" s="6"/>
      <c r="K21" s="69"/>
      <c r="M21" s="167"/>
      <c r="N21" s="167"/>
      <c r="O21" s="167"/>
      <c r="P21" s="167"/>
      <c r="Q21" s="167"/>
      <c r="R21" s="167"/>
      <c r="S21" s="167"/>
      <c r="T21" s="167"/>
    </row>
    <row r="22" spans="1:28" ht="15" x14ac:dyDescent="0.25">
      <c r="B22" s="210" t="s">
        <v>288</v>
      </c>
      <c r="C22" s="16" t="s">
        <v>70</v>
      </c>
      <c r="K22" s="40"/>
      <c r="M22" s="167"/>
      <c r="N22" s="167"/>
      <c r="O22" s="167"/>
      <c r="P22" s="167"/>
      <c r="Q22" s="167"/>
      <c r="R22" s="167"/>
      <c r="S22" s="167"/>
      <c r="T22" s="167"/>
    </row>
    <row r="23" spans="1:28" ht="15" x14ac:dyDescent="0.25">
      <c r="A23" s="72" t="s">
        <v>2</v>
      </c>
      <c r="C23" s="6"/>
      <c r="K23" s="40"/>
      <c r="M23" s="167"/>
      <c r="N23" s="167"/>
      <c r="O23" s="167"/>
      <c r="P23" s="167"/>
      <c r="Q23" s="167"/>
      <c r="R23" s="167"/>
      <c r="S23" s="167"/>
      <c r="T23" s="167"/>
    </row>
    <row r="24" spans="1:28" ht="25.5" x14ac:dyDescent="0.2">
      <c r="B24" s="618"/>
      <c r="C24" s="62"/>
      <c r="D24" s="63"/>
      <c r="E24" s="63"/>
      <c r="F24" s="63"/>
      <c r="G24" s="63"/>
      <c r="H24" s="63"/>
      <c r="I24" s="63"/>
      <c r="J24" s="63"/>
      <c r="K24" s="888" t="s">
        <v>448</v>
      </c>
      <c r="L24" s="884"/>
      <c r="M24" s="889" t="s">
        <v>480</v>
      </c>
      <c r="N24" s="889" t="s">
        <v>476</v>
      </c>
      <c r="O24" s="167"/>
      <c r="P24" s="167"/>
      <c r="Q24" s="167"/>
      <c r="R24" s="167"/>
      <c r="S24" s="167"/>
      <c r="T24" s="167"/>
    </row>
    <row r="25" spans="1:28" s="11" customFormat="1" x14ac:dyDescent="0.2">
      <c r="A25" s="1"/>
      <c r="B25" s="619"/>
      <c r="C25" s="64"/>
      <c r="D25" s="65"/>
      <c r="E25" s="65"/>
      <c r="F25" s="65"/>
      <c r="G25" s="65"/>
      <c r="H25" s="65"/>
      <c r="I25" s="65"/>
      <c r="J25" s="65"/>
      <c r="K25" s="888" t="s">
        <v>71</v>
      </c>
      <c r="L25" s="885"/>
      <c r="M25" s="888" t="s">
        <v>71</v>
      </c>
      <c r="N25" s="888" t="s">
        <v>71</v>
      </c>
      <c r="O25" s="167"/>
      <c r="P25" s="167"/>
      <c r="Q25" s="167"/>
      <c r="R25" s="167"/>
      <c r="S25" s="167"/>
      <c r="T25" s="167"/>
    </row>
    <row r="26" spans="1:28" s="11" customFormat="1" x14ac:dyDescent="0.2">
      <c r="A26" s="1"/>
      <c r="B26" s="197" t="s">
        <v>281</v>
      </c>
      <c r="C26" s="198"/>
      <c r="D26" s="199"/>
      <c r="E26" s="199"/>
      <c r="F26" s="199"/>
      <c r="G26" s="199"/>
      <c r="H26" s="199"/>
      <c r="I26" s="199"/>
      <c r="J26" s="882"/>
      <c r="K26" s="667">
        <v>15550000</v>
      </c>
      <c r="L26" s="692"/>
      <c r="M26" s="667">
        <v>-1160000</v>
      </c>
      <c r="N26" s="667">
        <v>14190000</v>
      </c>
      <c r="O26" s="167"/>
      <c r="P26" s="167"/>
      <c r="Q26" s="167"/>
      <c r="R26" s="167"/>
      <c r="S26" s="167"/>
      <c r="T26" s="167"/>
    </row>
    <row r="27" spans="1:28" s="11" customFormat="1" x14ac:dyDescent="0.2">
      <c r="A27" s="3"/>
      <c r="B27" s="200" t="s">
        <v>282</v>
      </c>
      <c r="C27" s="198" t="s">
        <v>5</v>
      </c>
      <c r="D27" s="199"/>
      <c r="E27" s="199"/>
      <c r="F27" s="199"/>
      <c r="G27" s="199"/>
      <c r="H27" s="199"/>
      <c r="I27" s="199"/>
      <c r="J27" s="882"/>
      <c r="K27" s="667">
        <v>3227000</v>
      </c>
      <c r="L27" s="692"/>
      <c r="M27" s="667">
        <v>-1227500</v>
      </c>
      <c r="N27" s="667">
        <v>1999500</v>
      </c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</row>
    <row r="28" spans="1:28" s="11" customFormat="1" ht="12.75" customHeight="1" x14ac:dyDescent="0.2">
      <c r="A28" s="1"/>
      <c r="B28" s="201" t="s">
        <v>283</v>
      </c>
      <c r="C28" s="202"/>
      <c r="D28" s="203"/>
      <c r="E28" s="203"/>
      <c r="F28" s="203"/>
      <c r="G28" s="203"/>
      <c r="H28" s="203"/>
      <c r="I28" s="203"/>
      <c r="J28" s="883"/>
      <c r="K28" s="886">
        <v>8344500</v>
      </c>
      <c r="L28" s="887"/>
      <c r="M28" s="886">
        <v>-257500</v>
      </c>
      <c r="N28" s="886">
        <v>8087000</v>
      </c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</row>
    <row r="29" spans="1:28" s="11" customFormat="1" x14ac:dyDescent="0.2">
      <c r="A29" s="46"/>
      <c r="B29" s="201" t="s">
        <v>284</v>
      </c>
      <c r="C29" s="202"/>
      <c r="D29" s="203"/>
      <c r="E29" s="203"/>
      <c r="F29" s="203"/>
      <c r="G29" s="203"/>
      <c r="H29" s="203"/>
      <c r="I29" s="203"/>
      <c r="J29" s="883"/>
      <c r="K29" s="886">
        <v>8932500</v>
      </c>
      <c r="L29" s="887"/>
      <c r="M29" s="886">
        <v>-453000</v>
      </c>
      <c r="N29" s="886">
        <v>8497500</v>
      </c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</row>
    <row r="30" spans="1:28" s="11" customFormat="1" x14ac:dyDescent="0.2">
      <c r="A30" s="44"/>
      <c r="B30" s="204"/>
      <c r="C30" s="188"/>
      <c r="D30" s="66"/>
      <c r="E30" s="66"/>
      <c r="F30" s="66"/>
      <c r="G30" s="66"/>
      <c r="H30" s="66"/>
      <c r="I30" s="66"/>
      <c r="J30" s="66"/>
      <c r="K30" s="66"/>
      <c r="L30" s="205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</row>
    <row r="31" spans="1:28" s="11" customFormat="1" ht="12.75" customHeight="1" x14ac:dyDescent="0.2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5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1:28" x14ac:dyDescent="0.2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5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:28" ht="15" x14ac:dyDescent="0.25">
      <c r="A33" s="73" t="s">
        <v>4</v>
      </c>
      <c r="B33" s="896" t="s">
        <v>114</v>
      </c>
      <c r="C33" s="896"/>
      <c r="D33" s="896"/>
      <c r="E33" s="896"/>
      <c r="F33" s="896"/>
      <c r="G33" s="896"/>
      <c r="H33" s="896"/>
      <c r="I33" s="896"/>
      <c r="J33" s="896"/>
      <c r="K33" s="896"/>
      <c r="L33" s="11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:28" ht="15" x14ac:dyDescent="0.25">
      <c r="A34" s="73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11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</row>
    <row r="35" spans="1:28" x14ac:dyDescent="0.2">
      <c r="A35" s="687"/>
      <c r="B35" s="688" t="s">
        <v>285</v>
      </c>
      <c r="C35" s="688"/>
      <c r="D35" s="688"/>
      <c r="E35" s="688"/>
      <c r="F35" s="688"/>
      <c r="G35" s="688"/>
      <c r="H35" s="688"/>
      <c r="I35" s="688"/>
      <c r="J35" s="688"/>
      <c r="K35" s="694"/>
      <c r="L35" s="20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</row>
    <row r="36" spans="1:28" x14ac:dyDescent="0.2">
      <c r="A36" s="4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11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</row>
    <row r="37" spans="1:28" x14ac:dyDescent="0.2">
      <c r="A37" s="4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11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</row>
    <row r="38" spans="1:28" ht="15" x14ac:dyDescent="0.25">
      <c r="A38" s="209" t="s">
        <v>3</v>
      </c>
      <c r="B38" s="211" t="s">
        <v>117</v>
      </c>
      <c r="C38" s="212"/>
      <c r="D38" s="212"/>
      <c r="E38" s="212"/>
      <c r="F38" s="212"/>
      <c r="G38" s="212"/>
      <c r="H38" s="212"/>
      <c r="I38" s="212"/>
      <c r="J38" s="212"/>
      <c r="K38" s="212"/>
      <c r="L38" s="11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</row>
    <row r="39" spans="1:28" ht="15" x14ac:dyDescent="0.25">
      <c r="A39" s="209"/>
      <c r="B39" s="211"/>
      <c r="C39" s="212"/>
      <c r="D39" s="212"/>
      <c r="E39" s="212"/>
      <c r="F39" s="212"/>
      <c r="G39" s="212"/>
      <c r="H39" s="212"/>
      <c r="I39" s="212"/>
      <c r="J39" s="212"/>
      <c r="K39" s="212"/>
      <c r="L39" s="11"/>
      <c r="M39" s="167"/>
      <c r="N39" s="167"/>
      <c r="O39" s="167"/>
      <c r="P39" s="167"/>
      <c r="Q39" s="167"/>
      <c r="R39" s="167"/>
      <c r="S39" s="167"/>
      <c r="T39" s="167"/>
      <c r="U39" s="167"/>
    </row>
    <row r="40" spans="1:28" x14ac:dyDescent="0.2">
      <c r="A40" s="47"/>
      <c r="B40" s="618"/>
      <c r="C40" s="62"/>
      <c r="D40" s="63"/>
      <c r="E40" s="63"/>
      <c r="F40" s="63"/>
      <c r="G40" s="63"/>
      <c r="H40" s="63"/>
      <c r="I40" s="63"/>
      <c r="J40" s="63"/>
      <c r="K40" s="893" t="s">
        <v>443</v>
      </c>
      <c r="L40" s="689"/>
      <c r="M40" s="893" t="s">
        <v>481</v>
      </c>
      <c r="N40" s="893" t="s">
        <v>476</v>
      </c>
      <c r="O40" s="167"/>
      <c r="P40" s="167"/>
      <c r="Q40" s="167"/>
      <c r="R40" s="167"/>
      <c r="S40" s="167"/>
      <c r="T40" s="167"/>
      <c r="U40" s="167"/>
    </row>
    <row r="41" spans="1:28" ht="12.75" customHeight="1" x14ac:dyDescent="0.2">
      <c r="A41" s="47"/>
      <c r="B41" s="619"/>
      <c r="C41" s="64"/>
      <c r="D41" s="65"/>
      <c r="E41" s="65"/>
      <c r="F41" s="65"/>
      <c r="G41" s="65"/>
      <c r="H41" s="65"/>
      <c r="I41" s="65"/>
      <c r="J41" s="65"/>
      <c r="K41" s="894"/>
      <c r="L41" s="690"/>
      <c r="M41" s="894"/>
      <c r="N41" s="894"/>
      <c r="O41" s="167"/>
      <c r="P41" s="167"/>
      <c r="Q41" s="167"/>
      <c r="R41" s="167"/>
      <c r="S41" s="167"/>
      <c r="T41" s="167"/>
      <c r="U41" s="167"/>
    </row>
    <row r="42" spans="1:28" x14ac:dyDescent="0.2">
      <c r="A42" s="47"/>
      <c r="B42" s="683" t="s">
        <v>449</v>
      </c>
      <c r="C42" s="691"/>
      <c r="D42" s="670"/>
      <c r="E42" s="670"/>
      <c r="F42" s="670"/>
      <c r="G42" s="670"/>
      <c r="H42" s="670"/>
      <c r="I42" s="670"/>
      <c r="J42" s="670"/>
      <c r="K42" s="667">
        <v>4000000</v>
      </c>
      <c r="L42" s="692"/>
      <c r="M42" s="667">
        <v>1500000</v>
      </c>
      <c r="N42" s="667">
        <v>5500000</v>
      </c>
      <c r="O42" s="167"/>
      <c r="P42" s="167"/>
      <c r="Q42" s="167"/>
      <c r="R42" s="167"/>
      <c r="S42" s="167"/>
      <c r="T42" s="167"/>
      <c r="U42" s="167"/>
    </row>
    <row r="43" spans="1:28" ht="25.5" x14ac:dyDescent="0.2">
      <c r="A43" s="47"/>
      <c r="B43" s="693" t="s">
        <v>450</v>
      </c>
      <c r="C43" s="691" t="s">
        <v>5</v>
      </c>
      <c r="D43" s="670"/>
      <c r="E43" s="670"/>
      <c r="F43" s="670"/>
      <c r="G43" s="670"/>
      <c r="H43" s="670"/>
      <c r="I43" s="670"/>
      <c r="J43" s="670"/>
      <c r="K43" s="667">
        <v>5500000</v>
      </c>
      <c r="L43" s="692"/>
      <c r="M43" s="667">
        <v>-395000</v>
      </c>
      <c r="N43" s="667">
        <v>5105000</v>
      </c>
      <c r="O43" s="167"/>
      <c r="P43" s="167"/>
      <c r="Q43" s="167"/>
      <c r="R43" s="167"/>
      <c r="S43" s="167"/>
      <c r="T43" s="167"/>
      <c r="U43" s="167"/>
    </row>
    <row r="44" spans="1:28" x14ac:dyDescent="0.2">
      <c r="A44" s="208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11"/>
      <c r="M44" s="167"/>
      <c r="N44" s="167"/>
      <c r="O44" s="167"/>
      <c r="P44" s="167"/>
      <c r="Q44" s="167"/>
      <c r="R44" s="167"/>
      <c r="S44" s="167"/>
      <c r="T44" s="167"/>
      <c r="U44" s="167"/>
    </row>
    <row r="45" spans="1:28" x14ac:dyDescent="0.2">
      <c r="A45" s="208"/>
      <c r="B45" s="688" t="s">
        <v>286</v>
      </c>
      <c r="C45" s="688"/>
      <c r="D45" s="688"/>
      <c r="E45" s="688"/>
      <c r="F45" s="688"/>
      <c r="G45" s="688"/>
      <c r="H45" s="688"/>
      <c r="I45" s="688"/>
      <c r="J45" s="688"/>
      <c r="K45" s="694">
        <v>395000</v>
      </c>
      <c r="L45" s="694">
        <v>4444554</v>
      </c>
      <c r="M45" s="167"/>
      <c r="N45" s="167"/>
      <c r="O45" s="167"/>
      <c r="P45" s="167"/>
      <c r="Q45" s="167"/>
      <c r="R45" s="167"/>
      <c r="S45" s="167"/>
      <c r="T45" s="167"/>
      <c r="U45" s="167"/>
    </row>
    <row r="46" spans="1:28" x14ac:dyDescent="0.2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11"/>
      <c r="M46" s="167"/>
      <c r="N46" s="167"/>
      <c r="O46" s="167"/>
      <c r="P46" s="167"/>
      <c r="Q46" s="167"/>
      <c r="R46" s="167"/>
      <c r="S46" s="167"/>
      <c r="T46" s="167"/>
      <c r="U46" s="167"/>
    </row>
    <row r="47" spans="1:28" ht="25.5" x14ac:dyDescent="0.2">
      <c r="B47" s="695" t="s">
        <v>287</v>
      </c>
      <c r="C47" s="688"/>
      <c r="D47" s="688"/>
      <c r="E47" s="688"/>
      <c r="F47" s="688"/>
      <c r="G47" s="688"/>
      <c r="H47" s="688"/>
      <c r="I47" s="688"/>
      <c r="J47" s="688"/>
      <c r="K47" s="694">
        <v>0</v>
      </c>
      <c r="L47" s="11"/>
      <c r="M47" s="167"/>
      <c r="N47" s="167"/>
      <c r="O47" s="167"/>
      <c r="P47" s="167"/>
      <c r="Q47" s="167"/>
      <c r="R47" s="167"/>
      <c r="S47" s="167"/>
      <c r="T47" s="167"/>
      <c r="U47" s="167"/>
    </row>
    <row r="48" spans="1:28" x14ac:dyDescent="0.2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11"/>
      <c r="M48" s="167"/>
      <c r="N48" s="167"/>
      <c r="O48" s="167"/>
    </row>
    <row r="49" spans="2:15" x14ac:dyDescent="0.2">
      <c r="B49" s="696" t="s">
        <v>118</v>
      </c>
      <c r="C49" s="655"/>
      <c r="M49" s="167"/>
      <c r="O49" s="167"/>
    </row>
    <row r="50" spans="2:15" x14ac:dyDescent="0.2">
      <c r="M50" s="167"/>
    </row>
    <row r="51" spans="2:15" x14ac:dyDescent="0.2">
      <c r="B51" s="697" t="s">
        <v>119</v>
      </c>
    </row>
    <row r="52" spans="2:15" x14ac:dyDescent="0.2">
      <c r="B52" s="18" t="s">
        <v>451</v>
      </c>
    </row>
  </sheetData>
  <mergeCells count="5">
    <mergeCell ref="N40:N41"/>
    <mergeCell ref="A9:L9"/>
    <mergeCell ref="B33:K33"/>
    <mergeCell ref="K40:K41"/>
    <mergeCell ref="M40:M41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9" workbookViewId="0">
      <selection activeCell="M19" sqref="M19"/>
    </sheetView>
  </sheetViews>
  <sheetFormatPr defaultRowHeight="12.75" x14ac:dyDescent="0.2"/>
  <cols>
    <col min="1" max="1" width="5.85546875" customWidth="1"/>
    <col min="2" max="2" width="58.85546875" style="15" customWidth="1"/>
    <col min="3" max="3" width="14.42578125" style="51" customWidth="1"/>
    <col min="4" max="6" width="12.7109375" bestFit="1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4" customFormat="1" x14ac:dyDescent="0.2">
      <c r="B1" s="20"/>
      <c r="C1" s="48"/>
      <c r="E1" s="84"/>
      <c r="F1" s="84"/>
      <c r="G1" s="84"/>
      <c r="H1" s="84"/>
      <c r="I1" s="84"/>
      <c r="J1" s="84"/>
      <c r="K1" s="84"/>
    </row>
    <row r="2" spans="1:11" s="4" customFormat="1" ht="15" customHeight="1" x14ac:dyDescent="0.2">
      <c r="B2" s="20"/>
      <c r="C2" s="48"/>
      <c r="D2" s="39"/>
      <c r="E2" s="84"/>
      <c r="F2" s="84"/>
      <c r="G2" s="84"/>
      <c r="H2" s="84"/>
      <c r="I2" s="84"/>
      <c r="J2" s="84"/>
      <c r="K2" s="84"/>
    </row>
    <row r="3" spans="1:11" ht="15" x14ac:dyDescent="0.25">
      <c r="A3" s="21"/>
      <c r="B3" s="67" t="s">
        <v>6</v>
      </c>
      <c r="C3" s="49"/>
      <c r="D3" s="40"/>
      <c r="E3" s="84"/>
      <c r="F3" s="84"/>
      <c r="G3" s="84"/>
      <c r="H3" s="84"/>
      <c r="I3" s="84"/>
      <c r="J3" s="84"/>
      <c r="K3" s="84"/>
    </row>
    <row r="4" spans="1:11" ht="13.5" thickBot="1" x14ac:dyDescent="0.25">
      <c r="A4" s="22"/>
      <c r="B4" s="23"/>
      <c r="C4" s="50"/>
      <c r="E4" s="84"/>
      <c r="F4" s="84"/>
      <c r="G4" s="84"/>
      <c r="H4" s="84"/>
      <c r="I4" s="84"/>
      <c r="J4" s="84"/>
      <c r="K4" s="84"/>
    </row>
    <row r="5" spans="1:11" ht="30" customHeight="1" thickBot="1" x14ac:dyDescent="0.25">
      <c r="A5" s="123" t="s">
        <v>7</v>
      </c>
      <c r="B5" s="124" t="s">
        <v>8</v>
      </c>
      <c r="C5" s="125" t="s">
        <v>452</v>
      </c>
      <c r="D5" s="125" t="s">
        <v>474</v>
      </c>
      <c r="E5" s="125" t="s">
        <v>476</v>
      </c>
      <c r="F5" s="125" t="s">
        <v>479</v>
      </c>
      <c r="G5" s="84"/>
      <c r="H5" s="84"/>
      <c r="I5" s="84"/>
      <c r="J5" s="84"/>
      <c r="K5" s="84"/>
    </row>
    <row r="6" spans="1:11" ht="12.75" customHeight="1" thickBot="1" x14ac:dyDescent="0.25">
      <c r="A6" s="120">
        <v>1</v>
      </c>
      <c r="B6" s="121">
        <v>2</v>
      </c>
      <c r="C6" s="122">
        <v>3</v>
      </c>
      <c r="D6" s="122">
        <v>4</v>
      </c>
      <c r="E6" s="122">
        <v>5</v>
      </c>
      <c r="F6" s="122">
        <v>6</v>
      </c>
      <c r="G6" s="84"/>
      <c r="H6" s="84"/>
      <c r="I6" s="84"/>
      <c r="J6" s="84"/>
      <c r="K6" s="84"/>
    </row>
    <row r="7" spans="1:11" ht="20.100000000000001" customHeight="1" thickBot="1" x14ac:dyDescent="0.3">
      <c r="A7" s="96"/>
      <c r="B7" s="97" t="s">
        <v>236</v>
      </c>
      <c r="C7" s="98">
        <f>C8+C26+C33</f>
        <v>22777000</v>
      </c>
      <c r="D7" s="98">
        <f>D8+D26+D33</f>
        <v>-887500</v>
      </c>
      <c r="E7" s="98">
        <f>E8+E26+E33</f>
        <v>21689500</v>
      </c>
      <c r="F7" s="858">
        <f>(E7/C7)-1</f>
        <v>-4.7745532774289834E-2</v>
      </c>
      <c r="G7" s="84"/>
      <c r="H7" s="84"/>
      <c r="I7" s="84"/>
      <c r="J7" s="84"/>
      <c r="K7" s="84"/>
    </row>
    <row r="8" spans="1:11" ht="20.100000000000001" customHeight="1" thickBot="1" x14ac:dyDescent="0.25">
      <c r="A8" s="113">
        <v>6</v>
      </c>
      <c r="B8" s="114" t="s">
        <v>6</v>
      </c>
      <c r="C8" s="119">
        <f>C9+C13+C17+C20+C24</f>
        <v>15550000</v>
      </c>
      <c r="D8" s="119">
        <f>D9+D13+D17+D20</f>
        <v>-1160000</v>
      </c>
      <c r="E8" s="119">
        <f>E9+E13+E17+E20+E24</f>
        <v>14190000</v>
      </c>
      <c r="F8" s="870">
        <f>(E8/C8)-1</f>
        <v>-8.7459807073954954E-2</v>
      </c>
      <c r="G8" s="84"/>
      <c r="H8" s="84"/>
      <c r="I8" s="84"/>
      <c r="J8" s="84"/>
      <c r="K8" s="84"/>
    </row>
    <row r="9" spans="1:11" ht="15" customHeight="1" x14ac:dyDescent="0.2">
      <c r="A9" s="116">
        <v>61</v>
      </c>
      <c r="B9" s="117" t="s">
        <v>9</v>
      </c>
      <c r="C9" s="118">
        <f>C10+C11+C12</f>
        <v>4150000</v>
      </c>
      <c r="D9" s="118">
        <f>D10+D11+D12</f>
        <v>-510000</v>
      </c>
      <c r="E9" s="118">
        <f>E10+E11+E12</f>
        <v>3640000</v>
      </c>
      <c r="F9" s="871">
        <f>(E9/C9)-1</f>
        <v>-0.12289156626506026</v>
      </c>
      <c r="G9" s="84"/>
      <c r="H9" s="84"/>
      <c r="I9" s="84"/>
      <c r="J9" s="84"/>
      <c r="K9" s="84"/>
    </row>
    <row r="10" spans="1:11" ht="12.75" customHeight="1" x14ac:dyDescent="0.2">
      <c r="A10" s="105">
        <v>611</v>
      </c>
      <c r="B10" s="78" t="s">
        <v>10</v>
      </c>
      <c r="C10" s="100">
        <v>4000000</v>
      </c>
      <c r="D10" s="100">
        <v>-500000</v>
      </c>
      <c r="E10" s="100">
        <f>C10+D10</f>
        <v>3500000</v>
      </c>
      <c r="F10" s="872">
        <f>(E10/C10)-1</f>
        <v>-0.125</v>
      </c>
      <c r="G10" s="84"/>
      <c r="H10" s="84"/>
      <c r="I10" s="84"/>
      <c r="J10" s="84"/>
      <c r="K10" s="84"/>
    </row>
    <row r="11" spans="1:11" ht="12.75" customHeight="1" x14ac:dyDescent="0.2">
      <c r="A11" s="105">
        <v>613</v>
      </c>
      <c r="B11" s="78" t="s">
        <v>11</v>
      </c>
      <c r="C11" s="100">
        <v>100000</v>
      </c>
      <c r="D11" s="100">
        <v>0</v>
      </c>
      <c r="E11" s="100">
        <f>C11+D11</f>
        <v>100000</v>
      </c>
      <c r="F11" s="872">
        <v>0</v>
      </c>
      <c r="G11" s="84"/>
      <c r="H11" s="84"/>
      <c r="I11" s="84"/>
      <c r="J11" s="84"/>
      <c r="K11" s="84"/>
    </row>
    <row r="12" spans="1:11" ht="12.75" customHeight="1" x14ac:dyDescent="0.2">
      <c r="A12" s="105">
        <v>614</v>
      </c>
      <c r="B12" s="78" t="s">
        <v>12</v>
      </c>
      <c r="C12" s="100">
        <v>50000</v>
      </c>
      <c r="D12" s="100">
        <v>-10000</v>
      </c>
      <c r="E12" s="100">
        <f>C12+D12</f>
        <v>40000</v>
      </c>
      <c r="F12" s="872">
        <f>(E12/C12)-1</f>
        <v>-0.19999999999999996</v>
      </c>
      <c r="G12" s="84"/>
      <c r="H12" s="84"/>
      <c r="I12" s="84"/>
      <c r="J12" s="84"/>
      <c r="K12" s="84"/>
    </row>
    <row r="13" spans="1:11" ht="15" customHeight="1" x14ac:dyDescent="0.2">
      <c r="A13" s="99">
        <v>63</v>
      </c>
      <c r="B13" s="108" t="s">
        <v>13</v>
      </c>
      <c r="C13" s="109">
        <f>C14+C15+C16</f>
        <v>6650000</v>
      </c>
      <c r="D13" s="109">
        <v>0</v>
      </c>
      <c r="E13" s="109">
        <f>E14+E15+E16</f>
        <v>6450000</v>
      </c>
      <c r="F13" s="873">
        <v>0</v>
      </c>
      <c r="G13" s="84"/>
      <c r="H13" s="84"/>
      <c r="I13" s="84"/>
      <c r="J13" s="84"/>
      <c r="K13" s="84"/>
    </row>
    <row r="14" spans="1:11" ht="12.75" customHeight="1" x14ac:dyDescent="0.2">
      <c r="A14" s="105">
        <v>6324</v>
      </c>
      <c r="B14" s="78" t="s">
        <v>239</v>
      </c>
      <c r="C14" s="100">
        <v>5550000</v>
      </c>
      <c r="D14" s="100">
        <v>0</v>
      </c>
      <c r="E14" s="100">
        <v>5550000</v>
      </c>
      <c r="F14" s="872">
        <v>0</v>
      </c>
      <c r="G14" s="84"/>
      <c r="H14" s="84"/>
      <c r="I14" s="84"/>
      <c r="J14" s="84"/>
      <c r="K14" s="84"/>
    </row>
    <row r="15" spans="1:11" ht="12.75" customHeight="1" x14ac:dyDescent="0.2">
      <c r="A15" s="105">
        <v>633</v>
      </c>
      <c r="B15" s="78" t="s">
        <v>14</v>
      </c>
      <c r="C15" s="100">
        <v>1000000</v>
      </c>
      <c r="D15" s="100">
        <v>-200000</v>
      </c>
      <c r="E15" s="100">
        <f>C15+D15</f>
        <v>800000</v>
      </c>
      <c r="F15" s="872">
        <f>(E15/C15)-1</f>
        <v>-0.19999999999999996</v>
      </c>
      <c r="G15" s="84"/>
      <c r="H15" s="84"/>
      <c r="I15" s="84"/>
      <c r="J15" s="84"/>
      <c r="K15" s="84"/>
    </row>
    <row r="16" spans="1:11" ht="12.75" customHeight="1" x14ac:dyDescent="0.2">
      <c r="A16" s="105">
        <v>634</v>
      </c>
      <c r="B16" s="78" t="s">
        <v>237</v>
      </c>
      <c r="C16" s="100">
        <v>100000</v>
      </c>
      <c r="D16" s="100">
        <v>0</v>
      </c>
      <c r="E16" s="100">
        <v>100000</v>
      </c>
      <c r="F16" s="872">
        <v>0</v>
      </c>
      <c r="G16" s="84"/>
      <c r="H16" s="84"/>
      <c r="I16" s="84"/>
      <c r="J16" s="84"/>
      <c r="K16" s="84"/>
    </row>
    <row r="17" spans="1:11" ht="15" customHeight="1" x14ac:dyDescent="0.2">
      <c r="A17" s="99">
        <v>64</v>
      </c>
      <c r="B17" s="108" t="s">
        <v>15</v>
      </c>
      <c r="C17" s="109">
        <f>C18+C19</f>
        <v>3580000</v>
      </c>
      <c r="D17" s="109">
        <f>D18+D19</f>
        <v>-450000</v>
      </c>
      <c r="E17" s="109">
        <f>E18+E19</f>
        <v>3130000</v>
      </c>
      <c r="F17" s="873">
        <f>(E17/C17)-1</f>
        <v>-0.12569832402234637</v>
      </c>
      <c r="G17" s="84"/>
      <c r="H17" s="84"/>
      <c r="I17" s="84"/>
      <c r="J17" s="84"/>
      <c r="K17" s="84"/>
    </row>
    <row r="18" spans="1:11" ht="12.75" customHeight="1" x14ac:dyDescent="0.2">
      <c r="A18" s="105">
        <v>641</v>
      </c>
      <c r="B18" s="78" t="s">
        <v>16</v>
      </c>
      <c r="C18" s="100">
        <v>580000</v>
      </c>
      <c r="D18" s="100">
        <v>-150000</v>
      </c>
      <c r="E18" s="100">
        <f t="shared" ref="E18:E23" si="0">C18+D18</f>
        <v>430000</v>
      </c>
      <c r="F18" s="872">
        <f>(E18/C18)-1</f>
        <v>-0.25862068965517238</v>
      </c>
      <c r="G18" s="84"/>
      <c r="H18" s="84"/>
      <c r="I18" s="84"/>
      <c r="J18" s="84"/>
      <c r="K18" s="84"/>
    </row>
    <row r="19" spans="1:11" ht="12.75" customHeight="1" x14ac:dyDescent="0.2">
      <c r="A19" s="105">
        <v>642</v>
      </c>
      <c r="B19" s="78" t="s">
        <v>17</v>
      </c>
      <c r="C19" s="100">
        <v>3000000</v>
      </c>
      <c r="D19" s="100">
        <v>-300000</v>
      </c>
      <c r="E19" s="100">
        <f t="shared" si="0"/>
        <v>2700000</v>
      </c>
      <c r="F19" s="872">
        <f>(E19/C19)-1</f>
        <v>-9.9999999999999978E-2</v>
      </c>
      <c r="G19" s="84"/>
      <c r="H19" s="84"/>
      <c r="I19" s="84"/>
      <c r="J19" s="84"/>
      <c r="K19" s="84"/>
    </row>
    <row r="20" spans="1:11" ht="15" customHeight="1" x14ac:dyDescent="0.2">
      <c r="A20" s="101">
        <v>65</v>
      </c>
      <c r="B20" s="108" t="s">
        <v>18</v>
      </c>
      <c r="C20" s="109">
        <f>C21+C22+C23</f>
        <v>1120000</v>
      </c>
      <c r="D20" s="109">
        <f>D21+D22+D23</f>
        <v>-200000</v>
      </c>
      <c r="E20" s="109">
        <f t="shared" si="0"/>
        <v>920000</v>
      </c>
      <c r="F20" s="873">
        <f>(E20/C20)-1</f>
        <v>-0.1785714285714286</v>
      </c>
      <c r="G20" s="84"/>
      <c r="H20" s="84"/>
      <c r="I20" s="84"/>
      <c r="J20" s="84"/>
      <c r="K20" s="84"/>
    </row>
    <row r="21" spans="1:11" ht="12.75" customHeight="1" x14ac:dyDescent="0.2">
      <c r="A21" s="105">
        <v>651</v>
      </c>
      <c r="B21" s="78" t="s">
        <v>19</v>
      </c>
      <c r="C21" s="100">
        <v>20000</v>
      </c>
      <c r="D21" s="100">
        <v>0</v>
      </c>
      <c r="E21" s="100">
        <f t="shared" si="0"/>
        <v>20000</v>
      </c>
      <c r="F21" s="872">
        <v>0</v>
      </c>
      <c r="G21" s="84"/>
      <c r="H21" s="84"/>
      <c r="I21" s="84"/>
      <c r="J21" s="84"/>
      <c r="K21" s="84"/>
    </row>
    <row r="22" spans="1:11" ht="12.75" customHeight="1" x14ac:dyDescent="0.2">
      <c r="A22" s="105">
        <v>652</v>
      </c>
      <c r="B22" s="78" t="s">
        <v>20</v>
      </c>
      <c r="C22" s="100">
        <v>600000</v>
      </c>
      <c r="D22" s="100">
        <v>-100000</v>
      </c>
      <c r="E22" s="100">
        <f t="shared" si="0"/>
        <v>500000</v>
      </c>
      <c r="F22" s="872">
        <f>(E22/C22)-1</f>
        <v>-0.16666666666666663</v>
      </c>
      <c r="G22" s="84"/>
      <c r="H22" s="84"/>
      <c r="I22" s="84"/>
      <c r="J22" s="84"/>
      <c r="K22" s="84"/>
    </row>
    <row r="23" spans="1:11" ht="12.75" customHeight="1" x14ac:dyDescent="0.2">
      <c r="A23" s="105">
        <v>653</v>
      </c>
      <c r="B23" s="78" t="s">
        <v>77</v>
      </c>
      <c r="C23" s="100">
        <v>500000</v>
      </c>
      <c r="D23" s="100">
        <v>-100000</v>
      </c>
      <c r="E23" s="100">
        <f t="shared" si="0"/>
        <v>400000</v>
      </c>
      <c r="F23" s="872">
        <f>(E23/C23)-1</f>
        <v>-0.19999999999999996</v>
      </c>
      <c r="G23" s="84"/>
      <c r="H23" s="84"/>
      <c r="I23" s="84"/>
      <c r="J23" s="84"/>
      <c r="K23" s="84"/>
    </row>
    <row r="24" spans="1:11" ht="15" customHeight="1" x14ac:dyDescent="0.2">
      <c r="A24" s="101">
        <v>68</v>
      </c>
      <c r="B24" s="108" t="s">
        <v>125</v>
      </c>
      <c r="C24" s="109">
        <f>C25</f>
        <v>50000</v>
      </c>
      <c r="D24" s="109">
        <v>0</v>
      </c>
      <c r="E24" s="109">
        <f>E25</f>
        <v>50000</v>
      </c>
      <c r="F24" s="873">
        <v>0</v>
      </c>
      <c r="G24" s="84"/>
      <c r="H24" s="84"/>
      <c r="I24" s="84"/>
      <c r="J24" s="84"/>
      <c r="K24" s="84"/>
    </row>
    <row r="25" spans="1:11" ht="12.75" customHeight="1" thickBot="1" x14ac:dyDescent="0.25">
      <c r="A25" s="106">
        <v>681</v>
      </c>
      <c r="B25" s="76" t="s">
        <v>126</v>
      </c>
      <c r="C25" s="102">
        <v>50000</v>
      </c>
      <c r="D25" s="102">
        <v>0</v>
      </c>
      <c r="E25" s="102">
        <v>50000</v>
      </c>
      <c r="F25" s="874">
        <v>0</v>
      </c>
      <c r="G25" s="84"/>
      <c r="H25" s="84"/>
      <c r="I25" s="84"/>
      <c r="J25" s="84"/>
      <c r="K25" s="84"/>
    </row>
    <row r="26" spans="1:11" ht="20.100000000000001" customHeight="1" thickBot="1" x14ac:dyDescent="0.25">
      <c r="A26" s="113">
        <v>7</v>
      </c>
      <c r="B26" s="149" t="s">
        <v>21</v>
      </c>
      <c r="C26" s="115">
        <f>C27+C30</f>
        <v>3227000</v>
      </c>
      <c r="D26" s="115">
        <f>D27+D30</f>
        <v>-1227500</v>
      </c>
      <c r="E26" s="115">
        <f>E27+E30</f>
        <v>1999500</v>
      </c>
      <c r="F26" s="875">
        <f>(E26/C26)-1</f>
        <v>-0.38038425782460494</v>
      </c>
      <c r="G26" s="84"/>
      <c r="H26" s="84"/>
      <c r="I26" s="84"/>
      <c r="J26" s="84"/>
      <c r="K26" s="84"/>
    </row>
    <row r="27" spans="1:11" ht="15" customHeight="1" x14ac:dyDescent="0.2">
      <c r="A27" s="110">
        <v>71</v>
      </c>
      <c r="B27" s="111" t="s">
        <v>22</v>
      </c>
      <c r="C27" s="112">
        <f>C28+C29</f>
        <v>1227000</v>
      </c>
      <c r="D27" s="112">
        <f>D28+D29</f>
        <v>-250000</v>
      </c>
      <c r="E27" s="112">
        <f>C27+D27</f>
        <v>977000</v>
      </c>
      <c r="F27" s="876">
        <f>(C27/E27)-1</f>
        <v>0.25588536335721601</v>
      </c>
      <c r="G27" s="84"/>
      <c r="H27" s="84"/>
      <c r="I27" s="84"/>
      <c r="J27" s="84"/>
      <c r="K27" s="84"/>
    </row>
    <row r="28" spans="1:11" ht="25.5" x14ac:dyDescent="0.2">
      <c r="A28" s="105">
        <v>711</v>
      </c>
      <c r="B28" s="78" t="s">
        <v>232</v>
      </c>
      <c r="C28" s="104">
        <v>700000</v>
      </c>
      <c r="D28" s="104">
        <v>0</v>
      </c>
      <c r="E28" s="104">
        <f>C28+D28</f>
        <v>700000</v>
      </c>
      <c r="F28" s="877">
        <v>0</v>
      </c>
      <c r="G28" s="84"/>
      <c r="H28" s="84"/>
      <c r="I28" s="84"/>
      <c r="J28" s="84"/>
      <c r="K28" s="84"/>
    </row>
    <row r="29" spans="1:11" ht="25.5" x14ac:dyDescent="0.2">
      <c r="A29" s="105">
        <v>711</v>
      </c>
      <c r="B29" s="78" t="s">
        <v>233</v>
      </c>
      <c r="C29" s="104">
        <v>527000</v>
      </c>
      <c r="D29" s="104">
        <v>-250000</v>
      </c>
      <c r="E29" s="104">
        <f>C29+D29</f>
        <v>277000</v>
      </c>
      <c r="F29" s="877">
        <f t="shared" ref="F29:F35" si="1">(E29/C29)-1</f>
        <v>-0.47438330170777987</v>
      </c>
      <c r="G29" s="84"/>
      <c r="H29" s="84"/>
      <c r="I29" s="84"/>
      <c r="J29" s="84"/>
      <c r="K29" s="84"/>
    </row>
    <row r="30" spans="1:11" ht="15" customHeight="1" x14ac:dyDescent="0.2">
      <c r="A30" s="107">
        <v>72</v>
      </c>
      <c r="B30" s="88" t="s">
        <v>78</v>
      </c>
      <c r="C30" s="103">
        <f>C31+C32</f>
        <v>2000000</v>
      </c>
      <c r="D30" s="103">
        <f>D31+D32</f>
        <v>-977500</v>
      </c>
      <c r="E30" s="103">
        <f>E31+E32</f>
        <v>1022500</v>
      </c>
      <c r="F30" s="878">
        <f t="shared" si="1"/>
        <v>-0.48875000000000002</v>
      </c>
      <c r="G30" s="84"/>
      <c r="H30" s="84"/>
      <c r="I30" s="84"/>
      <c r="J30" s="84"/>
      <c r="K30" s="84"/>
    </row>
    <row r="31" spans="1:11" x14ac:dyDescent="0.2">
      <c r="A31" s="105">
        <v>721</v>
      </c>
      <c r="B31" s="78" t="s">
        <v>235</v>
      </c>
      <c r="C31" s="104">
        <v>1000000</v>
      </c>
      <c r="D31" s="104">
        <v>-477500</v>
      </c>
      <c r="E31" s="104">
        <f>C31+D31</f>
        <v>522500</v>
      </c>
      <c r="F31" s="877">
        <f t="shared" si="1"/>
        <v>-0.47750000000000004</v>
      </c>
      <c r="G31" s="84"/>
      <c r="H31" s="84"/>
      <c r="I31" s="84"/>
      <c r="J31" s="84"/>
      <c r="K31" s="84"/>
    </row>
    <row r="32" spans="1:11" ht="13.5" thickBot="1" x14ac:dyDescent="0.25">
      <c r="A32" s="105">
        <v>721</v>
      </c>
      <c r="B32" s="78" t="s">
        <v>234</v>
      </c>
      <c r="C32" s="104">
        <v>1000000</v>
      </c>
      <c r="D32" s="104">
        <v>-500000</v>
      </c>
      <c r="E32" s="104">
        <f>C32+D32</f>
        <v>500000</v>
      </c>
      <c r="F32" s="877">
        <f t="shared" si="1"/>
        <v>-0.5</v>
      </c>
      <c r="G32" s="84"/>
      <c r="H32" s="84"/>
      <c r="I32" s="84"/>
      <c r="J32" s="84"/>
      <c r="K32" s="84"/>
    </row>
    <row r="33" spans="1:11" ht="14.25" x14ac:dyDescent="0.2">
      <c r="A33" s="716">
        <v>8</v>
      </c>
      <c r="B33" s="717" t="s">
        <v>454</v>
      </c>
      <c r="C33" s="718">
        <f>C34+C37</f>
        <v>4000000</v>
      </c>
      <c r="D33" s="718">
        <f>D34</f>
        <v>1500000</v>
      </c>
      <c r="E33" s="718">
        <f>E34</f>
        <v>5500000</v>
      </c>
      <c r="F33" s="879">
        <f t="shared" si="1"/>
        <v>0.375</v>
      </c>
      <c r="G33" s="84"/>
      <c r="H33" s="84"/>
      <c r="I33" s="84"/>
      <c r="J33" s="84"/>
      <c r="K33" s="84"/>
    </row>
    <row r="34" spans="1:11" ht="25.5" x14ac:dyDescent="0.2">
      <c r="A34" s="719">
        <v>844</v>
      </c>
      <c r="B34" s="720" t="s">
        <v>455</v>
      </c>
      <c r="C34" s="721">
        <v>4000000</v>
      </c>
      <c r="D34" s="721">
        <v>1500000</v>
      </c>
      <c r="E34" s="721">
        <f>C34+D34</f>
        <v>5500000</v>
      </c>
      <c r="F34" s="880">
        <f t="shared" si="1"/>
        <v>0.375</v>
      </c>
      <c r="G34" s="84"/>
      <c r="H34" s="84"/>
      <c r="I34" s="84"/>
      <c r="J34" s="84"/>
      <c r="K34" s="84"/>
    </row>
    <row r="35" spans="1:11" ht="25.5" x14ac:dyDescent="0.2">
      <c r="A35" s="722">
        <v>844</v>
      </c>
      <c r="B35" s="723" t="s">
        <v>455</v>
      </c>
      <c r="C35" s="724">
        <v>4000000</v>
      </c>
      <c r="D35" s="724">
        <v>1500000</v>
      </c>
      <c r="E35" s="724">
        <f>C35+D35</f>
        <v>5500000</v>
      </c>
      <c r="F35" s="881">
        <f t="shared" si="1"/>
        <v>0.375</v>
      </c>
      <c r="G35" s="84"/>
      <c r="H35" s="84"/>
      <c r="I35" s="84"/>
      <c r="J35" s="84"/>
      <c r="K35" s="84"/>
    </row>
    <row r="36" spans="1:11" x14ac:dyDescent="0.2">
      <c r="E36" s="84"/>
      <c r="F36" s="84"/>
      <c r="G36" s="84"/>
      <c r="H36" s="84"/>
      <c r="I36" s="84"/>
      <c r="J36" s="84"/>
      <c r="K36" s="84"/>
    </row>
    <row r="37" spans="1:11" x14ac:dyDescent="0.2">
      <c r="E37" s="84"/>
      <c r="F37" s="84"/>
      <c r="G37" s="84"/>
      <c r="H37" s="84"/>
      <c r="I37" s="84"/>
      <c r="J37" s="84"/>
      <c r="K37" s="84"/>
    </row>
    <row r="38" spans="1:11" x14ac:dyDescent="0.2">
      <c r="E38" s="84"/>
      <c r="F38" s="84"/>
      <c r="G38" s="84"/>
      <c r="H38" s="84"/>
      <c r="I38" s="84"/>
      <c r="J38" s="84"/>
      <c r="K38" s="84"/>
    </row>
    <row r="39" spans="1:11" x14ac:dyDescent="0.2">
      <c r="E39" s="84"/>
      <c r="F39" s="84"/>
      <c r="G39" s="84"/>
      <c r="H39" s="84"/>
      <c r="I39" s="84"/>
      <c r="J39" s="84"/>
      <c r="K39" s="84"/>
    </row>
    <row r="40" spans="1:11" x14ac:dyDescent="0.2">
      <c r="E40" s="84"/>
      <c r="F40" s="84"/>
      <c r="G40" s="84"/>
      <c r="H40" s="84"/>
      <c r="I40" s="84"/>
      <c r="J40" s="84"/>
      <c r="K40" s="84"/>
    </row>
    <row r="41" spans="1:11" x14ac:dyDescent="0.2">
      <c r="E41" s="84"/>
      <c r="F41" s="84"/>
      <c r="G41" s="84"/>
      <c r="H41" s="84"/>
      <c r="I41" s="84"/>
      <c r="J41" s="84"/>
      <c r="K41" s="84"/>
    </row>
    <row r="42" spans="1:11" x14ac:dyDescent="0.2">
      <c r="E42" s="84"/>
      <c r="F42" s="84"/>
      <c r="G42" s="84"/>
      <c r="H42" s="84"/>
      <c r="I42" s="84"/>
      <c r="J42" s="84"/>
      <c r="K42" s="84"/>
    </row>
    <row r="43" spans="1:11" x14ac:dyDescent="0.2">
      <c r="E43" s="84"/>
      <c r="F43" s="84"/>
      <c r="G43" s="84"/>
      <c r="H43" s="84"/>
      <c r="I43" s="84"/>
      <c r="J43" s="84"/>
      <c r="K43" s="84"/>
    </row>
    <row r="44" spans="1:11" x14ac:dyDescent="0.2">
      <c r="E44" s="84"/>
      <c r="F44" s="84"/>
      <c r="G44" s="84"/>
      <c r="H44" s="84"/>
      <c r="I44" s="84"/>
      <c r="J44" s="84"/>
      <c r="K44" s="84"/>
    </row>
    <row r="45" spans="1:11" x14ac:dyDescent="0.2">
      <c r="E45" s="84"/>
      <c r="F45" s="84"/>
      <c r="G45" s="84"/>
      <c r="H45" s="84"/>
      <c r="I45" s="84"/>
      <c r="J45" s="84"/>
      <c r="K45" s="84"/>
    </row>
    <row r="46" spans="1:11" x14ac:dyDescent="0.2">
      <c r="E46" s="84"/>
      <c r="F46" s="84"/>
      <c r="G46" s="84"/>
      <c r="H46" s="84"/>
      <c r="I46" s="84"/>
      <c r="J46" s="84"/>
      <c r="K46" s="84"/>
    </row>
    <row r="47" spans="1:11" x14ac:dyDescent="0.2">
      <c r="E47" s="84"/>
      <c r="F47" s="84"/>
      <c r="G47" s="84"/>
      <c r="H47" s="84"/>
      <c r="I47" s="84"/>
      <c r="J47" s="84"/>
      <c r="K47" s="84"/>
    </row>
    <row r="48" spans="1:11" x14ac:dyDescent="0.2">
      <c r="E48" s="84"/>
      <c r="F48" s="84"/>
      <c r="G48" s="84"/>
      <c r="H48" s="84"/>
      <c r="I48" s="84"/>
      <c r="J48" s="84"/>
      <c r="K48" s="84"/>
    </row>
  </sheetData>
  <phoneticPr fontId="0" type="noConversion"/>
  <pageMargins left="0.75" right="0.67" top="0.69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opLeftCell="A16" workbookViewId="0">
      <selection activeCell="M19" sqref="M19"/>
    </sheetView>
  </sheetViews>
  <sheetFormatPr defaultRowHeight="12.75" x14ac:dyDescent="0.2"/>
  <cols>
    <col min="1" max="1" width="7" customWidth="1"/>
    <col min="2" max="2" width="54.85546875" style="15" customWidth="1"/>
    <col min="3" max="3" width="15.7109375" customWidth="1"/>
    <col min="4" max="4" width="14" customWidth="1"/>
    <col min="5" max="5" width="15" customWidth="1"/>
    <col min="6" max="6" width="10.5703125" customWidth="1"/>
  </cols>
  <sheetData>
    <row r="1" spans="1:21" ht="15.75" x14ac:dyDescent="0.25">
      <c r="A1" s="146"/>
      <c r="B1" s="147" t="s">
        <v>24</v>
      </c>
      <c r="C1" s="148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3.5" thickBot="1" x14ac:dyDescent="0.25">
      <c r="A2" s="26"/>
      <c r="B2" s="27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0" customHeight="1" thickBot="1" x14ac:dyDescent="0.25">
      <c r="A3" s="132" t="s">
        <v>7</v>
      </c>
      <c r="B3" s="133" t="s">
        <v>25</v>
      </c>
      <c r="C3" s="125" t="s">
        <v>478</v>
      </c>
      <c r="D3" s="125" t="s">
        <v>474</v>
      </c>
      <c r="E3" s="125" t="s">
        <v>475</v>
      </c>
      <c r="F3" s="125" t="s">
        <v>477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s="38" customFormat="1" ht="12.75" customHeight="1" thickBot="1" x14ac:dyDescent="0.25">
      <c r="A4" s="129">
        <v>1</v>
      </c>
      <c r="B4" s="130">
        <v>2</v>
      </c>
      <c r="C4" s="131">
        <v>3</v>
      </c>
      <c r="D4" s="131">
        <v>4</v>
      </c>
      <c r="E4" s="131">
        <v>5</v>
      </c>
      <c r="F4" s="131">
        <v>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s="40" customFormat="1" ht="20.100000000000001" customHeight="1" thickBot="1" x14ac:dyDescent="0.3">
      <c r="A5" s="127"/>
      <c r="B5" s="128" t="s">
        <v>277</v>
      </c>
      <c r="C5" s="98">
        <f>C6+C27+C37</f>
        <v>22777000</v>
      </c>
      <c r="D5" s="98">
        <f>D6+D27+D37</f>
        <v>-1087500</v>
      </c>
      <c r="E5" s="98">
        <f>E6+E27+E37</f>
        <v>21689500</v>
      </c>
      <c r="F5" s="858">
        <f>(E5/C5)-1</f>
        <v>-4.7745532774289834E-2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s="66" customFormat="1" ht="20.100000000000001" customHeight="1" thickBot="1" x14ac:dyDescent="0.25">
      <c r="A6" s="144">
        <v>3</v>
      </c>
      <c r="B6" s="114" t="s">
        <v>24</v>
      </c>
      <c r="C6" s="145">
        <f>C7+C11+C17+C19+C22+C24</f>
        <v>8344500</v>
      </c>
      <c r="D6" s="145">
        <f>D7+D11+D17+D19+D22+D24</f>
        <v>-257500</v>
      </c>
      <c r="E6" s="145">
        <f>E7+E11+E17+E19+E22+E24</f>
        <v>8087000</v>
      </c>
      <c r="F6" s="859">
        <f>(E6/C6)-1</f>
        <v>-3.0858649409790884E-2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40" customFormat="1" ht="15" customHeight="1" x14ac:dyDescent="0.2">
      <c r="A7" s="142">
        <v>31</v>
      </c>
      <c r="B7" s="117" t="s">
        <v>26</v>
      </c>
      <c r="C7" s="143">
        <f>C8+C9+C10</f>
        <v>2231500</v>
      </c>
      <c r="D7" s="143">
        <f>D8+D9+D10</f>
        <v>46000</v>
      </c>
      <c r="E7" s="143">
        <f t="shared" ref="E7:E21" si="0">C7+D7</f>
        <v>2277500</v>
      </c>
      <c r="F7" s="860">
        <f>(E7/C7)-1</f>
        <v>2.0613936813802303E-2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ht="12.75" customHeight="1" x14ac:dyDescent="0.2">
      <c r="A8" s="74">
        <v>311</v>
      </c>
      <c r="B8" s="75" t="s">
        <v>27</v>
      </c>
      <c r="C8" s="135">
        <v>1805000</v>
      </c>
      <c r="D8" s="135">
        <v>0</v>
      </c>
      <c r="E8" s="135">
        <f t="shared" si="0"/>
        <v>1805000</v>
      </c>
      <c r="F8" s="861">
        <v>0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12.75" customHeight="1" x14ac:dyDescent="0.2">
      <c r="A9" s="74">
        <v>312</v>
      </c>
      <c r="B9" s="75" t="s">
        <v>28</v>
      </c>
      <c r="C9" s="135">
        <v>88500</v>
      </c>
      <c r="D9" s="135">
        <v>46000</v>
      </c>
      <c r="E9" s="135">
        <f t="shared" si="0"/>
        <v>134500</v>
      </c>
      <c r="F9" s="861">
        <f>(E9/C9)-1</f>
        <v>0.51977401129943512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ht="15" customHeight="1" x14ac:dyDescent="0.2">
      <c r="A10" s="74">
        <v>313</v>
      </c>
      <c r="B10" s="75" t="s">
        <v>29</v>
      </c>
      <c r="C10" s="135">
        <v>338000</v>
      </c>
      <c r="D10" s="135">
        <v>0</v>
      </c>
      <c r="E10" s="135">
        <f t="shared" si="0"/>
        <v>338000</v>
      </c>
      <c r="F10" s="861">
        <v>0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5" customHeight="1" x14ac:dyDescent="0.2">
      <c r="A11" s="86">
        <v>32</v>
      </c>
      <c r="B11" s="87" t="s">
        <v>30</v>
      </c>
      <c r="C11" s="134">
        <f>C12+C13+C14+C15+C16</f>
        <v>4083000</v>
      </c>
      <c r="D11" s="134">
        <f>D12+D13+D14+D15+D16</f>
        <v>-129500</v>
      </c>
      <c r="E11" s="134">
        <f t="shared" si="0"/>
        <v>3953500</v>
      </c>
      <c r="F11" s="862">
        <f t="shared" ref="F11:F20" si="1">(E11/C11)-1</f>
        <v>-3.1716874846926313E-2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ht="12.75" customHeight="1" x14ac:dyDescent="0.2">
      <c r="A12" s="74">
        <v>321</v>
      </c>
      <c r="B12" s="75" t="s">
        <v>31</v>
      </c>
      <c r="C12" s="135">
        <v>145500</v>
      </c>
      <c r="D12" s="135">
        <v>-40000</v>
      </c>
      <c r="E12" s="135">
        <f t="shared" si="0"/>
        <v>105500</v>
      </c>
      <c r="F12" s="861">
        <f t="shared" si="1"/>
        <v>-0.27491408934707906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2.75" customHeight="1" x14ac:dyDescent="0.2">
      <c r="A13" s="74">
        <v>322</v>
      </c>
      <c r="B13" s="75" t="s">
        <v>32</v>
      </c>
      <c r="C13" s="135">
        <v>504000</v>
      </c>
      <c r="D13" s="135">
        <v>-1500</v>
      </c>
      <c r="E13" s="135">
        <f t="shared" si="0"/>
        <v>502500</v>
      </c>
      <c r="F13" s="861">
        <f t="shared" si="1"/>
        <v>-2.9761904761904656E-3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ht="12.75" customHeight="1" x14ac:dyDescent="0.2">
      <c r="A14" s="74">
        <v>323</v>
      </c>
      <c r="B14" s="75" t="s">
        <v>33</v>
      </c>
      <c r="C14" s="135">
        <v>2662000</v>
      </c>
      <c r="D14" s="135">
        <v>-71000</v>
      </c>
      <c r="E14" s="135">
        <f t="shared" si="0"/>
        <v>2591000</v>
      </c>
      <c r="F14" s="861">
        <f t="shared" si="1"/>
        <v>-2.6671675432005992E-2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ht="12.75" customHeight="1" x14ac:dyDescent="0.2">
      <c r="A15" s="74">
        <v>324</v>
      </c>
      <c r="B15" s="75" t="s">
        <v>240</v>
      </c>
      <c r="C15" s="135">
        <v>3000</v>
      </c>
      <c r="D15" s="135">
        <v>-1000</v>
      </c>
      <c r="E15" s="135">
        <f t="shared" si="0"/>
        <v>2000</v>
      </c>
      <c r="F15" s="861">
        <f t="shared" si="1"/>
        <v>-0.33333333333333337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ht="12.75" customHeight="1" x14ac:dyDescent="0.2">
      <c r="A16" s="74">
        <v>329</v>
      </c>
      <c r="B16" s="75" t="s">
        <v>34</v>
      </c>
      <c r="C16" s="135">
        <v>768500</v>
      </c>
      <c r="D16" s="135">
        <v>-16000</v>
      </c>
      <c r="E16" s="135">
        <f t="shared" si="0"/>
        <v>752500</v>
      </c>
      <c r="F16" s="861">
        <f t="shared" si="1"/>
        <v>-2.0819778789850307E-2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 ht="15" customHeight="1" x14ac:dyDescent="0.2">
      <c r="A17" s="86">
        <v>34</v>
      </c>
      <c r="B17" s="87" t="s">
        <v>35</v>
      </c>
      <c r="C17" s="134">
        <f>C18</f>
        <v>222000</v>
      </c>
      <c r="D17" s="134">
        <f>D18</f>
        <v>41000</v>
      </c>
      <c r="E17" s="134">
        <f t="shared" si="0"/>
        <v>263000</v>
      </c>
      <c r="F17" s="862">
        <f t="shared" si="1"/>
        <v>0.18468468468468457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12.75" customHeight="1" x14ac:dyDescent="0.2">
      <c r="A18" s="74">
        <v>343</v>
      </c>
      <c r="B18" s="75" t="s">
        <v>36</v>
      </c>
      <c r="C18" s="135">
        <v>222000</v>
      </c>
      <c r="D18" s="135">
        <v>41000</v>
      </c>
      <c r="E18" s="135">
        <f t="shared" si="0"/>
        <v>263000</v>
      </c>
      <c r="F18" s="861">
        <f t="shared" si="1"/>
        <v>0.18468468468468457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ht="15" customHeight="1" x14ac:dyDescent="0.2">
      <c r="A19" s="89">
        <v>35</v>
      </c>
      <c r="B19" s="108" t="s">
        <v>75</v>
      </c>
      <c r="C19" s="136">
        <f>C20+C21</f>
        <v>240000</v>
      </c>
      <c r="D19" s="136">
        <f>D20+D21</f>
        <v>-150000</v>
      </c>
      <c r="E19" s="136">
        <f t="shared" si="0"/>
        <v>90000</v>
      </c>
      <c r="F19" s="863">
        <f t="shared" si="1"/>
        <v>-0.625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12.75" customHeight="1" x14ac:dyDescent="0.2">
      <c r="A20" s="79">
        <v>351</v>
      </c>
      <c r="B20" s="80" t="s">
        <v>289</v>
      </c>
      <c r="C20" s="137">
        <v>220000</v>
      </c>
      <c r="D20" s="137">
        <v>-130000</v>
      </c>
      <c r="E20" s="137">
        <f t="shared" si="0"/>
        <v>90000</v>
      </c>
      <c r="F20" s="864">
        <f t="shared" si="1"/>
        <v>-0.59090909090909083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12.75" customHeight="1" x14ac:dyDescent="0.2">
      <c r="A21" s="79">
        <v>352</v>
      </c>
      <c r="B21" s="80" t="s">
        <v>129</v>
      </c>
      <c r="C21" s="137">
        <v>20000</v>
      </c>
      <c r="D21" s="137">
        <v>-20000</v>
      </c>
      <c r="E21" s="137">
        <f t="shared" si="0"/>
        <v>0</v>
      </c>
      <c r="F21" s="864">
        <v>-1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5.5" x14ac:dyDescent="0.2">
      <c r="A22" s="126">
        <v>37</v>
      </c>
      <c r="B22" s="87" t="s">
        <v>79</v>
      </c>
      <c r="C22" s="138">
        <f>C23</f>
        <v>405000</v>
      </c>
      <c r="D22" s="138">
        <v>0</v>
      </c>
      <c r="E22" s="138">
        <f>E23</f>
        <v>405000</v>
      </c>
      <c r="F22" s="865">
        <v>0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12.75" customHeight="1" x14ac:dyDescent="0.2">
      <c r="A23" s="74">
        <v>372</v>
      </c>
      <c r="B23" s="75" t="s">
        <v>37</v>
      </c>
      <c r="C23" s="135">
        <v>405000</v>
      </c>
      <c r="D23" s="135">
        <v>0</v>
      </c>
      <c r="E23" s="135">
        <v>405000</v>
      </c>
      <c r="F23" s="861">
        <v>0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15" customHeight="1" x14ac:dyDescent="0.2">
      <c r="A24" s="86">
        <v>38</v>
      </c>
      <c r="B24" s="87" t="s">
        <v>38</v>
      </c>
      <c r="C24" s="134">
        <f>C25+C26</f>
        <v>1163000</v>
      </c>
      <c r="D24" s="134">
        <f>D25</f>
        <v>-65000</v>
      </c>
      <c r="E24" s="134">
        <f>C24+D24</f>
        <v>1098000</v>
      </c>
      <c r="F24" s="862">
        <f>(E24/C24)-1</f>
        <v>-5.5889939810834011E-2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12.75" customHeight="1" x14ac:dyDescent="0.2">
      <c r="A25" s="74">
        <v>381</v>
      </c>
      <c r="B25" s="75" t="s">
        <v>39</v>
      </c>
      <c r="C25" s="135">
        <v>963000</v>
      </c>
      <c r="D25" s="135">
        <v>-65000</v>
      </c>
      <c r="E25" s="135">
        <f>C25+D25</f>
        <v>898000</v>
      </c>
      <c r="F25" s="861">
        <f>(E25/C25)-1</f>
        <v>-6.7497403946002121E-2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12.75" customHeight="1" thickBot="1" x14ac:dyDescent="0.25">
      <c r="A26" s="139">
        <v>383</v>
      </c>
      <c r="B26" s="140" t="s">
        <v>40</v>
      </c>
      <c r="C26" s="141">
        <v>200000</v>
      </c>
      <c r="D26" s="141">
        <v>0</v>
      </c>
      <c r="E26" s="141">
        <v>200000</v>
      </c>
      <c r="F26" s="866">
        <v>0</v>
      </c>
      <c r="G26" s="82"/>
      <c r="H26" s="82"/>
      <c r="I26" s="82"/>
      <c r="J26" s="857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1" ht="15.75" customHeight="1" thickBot="1" x14ac:dyDescent="0.25">
      <c r="A27" s="144">
        <v>4</v>
      </c>
      <c r="B27" s="114" t="s">
        <v>41</v>
      </c>
      <c r="C27" s="145">
        <f>C28+C31</f>
        <v>8932500</v>
      </c>
      <c r="D27" s="145">
        <f>D28+D31</f>
        <v>-435000</v>
      </c>
      <c r="E27" s="145">
        <f>E28+E31</f>
        <v>8497500</v>
      </c>
      <c r="F27" s="859">
        <f>(E27/C27)-1</f>
        <v>-4.8698572628043668E-2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21" ht="20.100000000000001" customHeight="1" x14ac:dyDescent="0.2">
      <c r="A28" s="142">
        <v>41</v>
      </c>
      <c r="B28" s="117" t="s">
        <v>45</v>
      </c>
      <c r="C28" s="143">
        <f>C29+C30</f>
        <v>400000</v>
      </c>
      <c r="D28" s="143">
        <v>0</v>
      </c>
      <c r="E28" s="143">
        <v>400000</v>
      </c>
      <c r="F28" s="860">
        <v>0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ht="15" customHeight="1" x14ac:dyDescent="0.2">
      <c r="A29" s="74">
        <v>411</v>
      </c>
      <c r="B29" s="75" t="s">
        <v>42</v>
      </c>
      <c r="C29" s="135">
        <v>0</v>
      </c>
      <c r="D29" s="135">
        <v>0</v>
      </c>
      <c r="E29" s="135">
        <v>0</v>
      </c>
      <c r="F29" s="861">
        <v>0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12.75" customHeight="1" x14ac:dyDescent="0.2">
      <c r="A30" s="74">
        <v>412</v>
      </c>
      <c r="B30" s="75" t="s">
        <v>59</v>
      </c>
      <c r="C30" s="135">
        <v>400000</v>
      </c>
      <c r="D30" s="135">
        <v>0</v>
      </c>
      <c r="E30" s="135">
        <v>400000</v>
      </c>
      <c r="F30" s="861">
        <v>0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12.75" customHeight="1" x14ac:dyDescent="0.2">
      <c r="A31" s="86">
        <v>42</v>
      </c>
      <c r="B31" s="87" t="s">
        <v>46</v>
      </c>
      <c r="C31" s="134">
        <f>C32+C33+C34+C35+C36</f>
        <v>8532500</v>
      </c>
      <c r="D31" s="134">
        <f>D32+D33+D34+D35+D36</f>
        <v>-435000</v>
      </c>
      <c r="E31" s="134">
        <f>E32+E33+E34+E35+E36</f>
        <v>8097500</v>
      </c>
      <c r="F31" s="862">
        <f>(E31/C31)-1</f>
        <v>-5.0981541166129518E-2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15" customHeight="1" x14ac:dyDescent="0.2">
      <c r="A32" s="74">
        <v>421</v>
      </c>
      <c r="B32" s="75" t="s">
        <v>43</v>
      </c>
      <c r="C32" s="135">
        <v>8060000</v>
      </c>
      <c r="D32" s="135">
        <v>-330000</v>
      </c>
      <c r="E32" s="135">
        <f>C32+D32</f>
        <v>7730000</v>
      </c>
      <c r="F32" s="861">
        <f>(E32/C32)-1</f>
        <v>-4.0942928039702231E-2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12.75" customHeight="1" x14ac:dyDescent="0.2">
      <c r="A33" s="74">
        <v>422</v>
      </c>
      <c r="B33" s="75" t="s">
        <v>44</v>
      </c>
      <c r="C33" s="135">
        <v>247500</v>
      </c>
      <c r="D33" s="135"/>
      <c r="E33" s="135">
        <v>247500</v>
      </c>
      <c r="F33" s="861">
        <v>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12.75" customHeight="1" x14ac:dyDescent="0.2">
      <c r="A34" s="91">
        <v>423</v>
      </c>
      <c r="B34" s="326" t="s">
        <v>357</v>
      </c>
      <c r="C34" s="135">
        <v>80000</v>
      </c>
      <c r="D34" s="135">
        <v>-80000</v>
      </c>
      <c r="E34" s="135">
        <v>0</v>
      </c>
      <c r="F34" s="861">
        <v>-1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2.75" customHeight="1" x14ac:dyDescent="0.2">
      <c r="A35" s="676">
        <v>424</v>
      </c>
      <c r="B35" s="677" t="s">
        <v>446</v>
      </c>
      <c r="C35" s="678">
        <v>40000</v>
      </c>
      <c r="D35" s="678">
        <v>5000</v>
      </c>
      <c r="E35" s="678">
        <f>C35+D35</f>
        <v>45000</v>
      </c>
      <c r="F35" s="867">
        <f>(E35/C35)-1</f>
        <v>0.125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1" ht="12.75" customHeight="1" thickBot="1" x14ac:dyDescent="0.25">
      <c r="A36" s="91">
        <v>426</v>
      </c>
      <c r="B36" s="326" t="s">
        <v>136</v>
      </c>
      <c r="C36" s="135">
        <v>105000</v>
      </c>
      <c r="D36" s="135">
        <v>-30000</v>
      </c>
      <c r="E36" s="135">
        <f>C36+D36</f>
        <v>75000</v>
      </c>
      <c r="F36" s="861">
        <f>(E36/C36)-1</f>
        <v>-0.2857142857142857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27.75" customHeight="1" x14ac:dyDescent="0.2">
      <c r="A37" s="679">
        <v>5</v>
      </c>
      <c r="B37" s="680" t="s">
        <v>48</v>
      </c>
      <c r="C37" s="681">
        <f>C38+C41</f>
        <v>5500000</v>
      </c>
      <c r="D37" s="681">
        <f>D38</f>
        <v>-395000</v>
      </c>
      <c r="E37" s="681">
        <f>E38</f>
        <v>5105000</v>
      </c>
      <c r="F37" s="868">
        <f>(E37/C37)-1</f>
        <v>-7.1818181818181781E-2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x14ac:dyDescent="0.2">
      <c r="A38" s="684">
        <v>54</v>
      </c>
      <c r="B38" s="685" t="s">
        <v>393</v>
      </c>
      <c r="C38" s="686">
        <f>C39</f>
        <v>5500000</v>
      </c>
      <c r="D38" s="686">
        <f>D39</f>
        <v>-395000</v>
      </c>
      <c r="E38" s="686">
        <f>E39</f>
        <v>5105000</v>
      </c>
      <c r="F38" s="869">
        <f>(E38/C38)-1</f>
        <v>-7.1818181818181781E-2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26.25" customHeight="1" x14ac:dyDescent="0.2">
      <c r="A39" s="683">
        <v>544</v>
      </c>
      <c r="B39" s="682" t="s">
        <v>447</v>
      </c>
      <c r="C39" s="667">
        <v>5500000</v>
      </c>
      <c r="D39" s="667">
        <v>-395000</v>
      </c>
      <c r="E39" s="667">
        <v>5105000</v>
      </c>
      <c r="F39" s="854">
        <v>7.7299999999999994E-2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ht="15" customHeight="1" x14ac:dyDescent="0.2"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1:21" ht="15" customHeight="1" x14ac:dyDescent="0.2"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x14ac:dyDescent="0.2">
      <c r="A42" s="13"/>
      <c r="B42" s="25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x14ac:dyDescent="0.2">
      <c r="A43" s="13"/>
      <c r="B43" s="25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x14ac:dyDescent="0.2">
      <c r="A44" s="13"/>
      <c r="B44" s="25"/>
      <c r="D44" s="66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1:21" x14ac:dyDescent="0.2">
      <c r="A45" s="171"/>
      <c r="B45" s="172"/>
      <c r="C45" s="66"/>
      <c r="D45" s="6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21" x14ac:dyDescent="0.2">
      <c r="A46" s="171"/>
      <c r="B46" s="172"/>
      <c r="C46" s="66"/>
      <c r="D46" s="66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 x14ac:dyDescent="0.2">
      <c r="A47" s="171"/>
      <c r="B47" s="172"/>
      <c r="C47" s="66"/>
      <c r="D47" s="66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1:21" x14ac:dyDescent="0.2">
      <c r="A48" s="171"/>
      <c r="B48" s="172"/>
      <c r="C48" s="66"/>
      <c r="D48" s="6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1:21" x14ac:dyDescent="0.2">
      <c r="A49" s="66"/>
      <c r="B49" s="172"/>
      <c r="C49" s="66"/>
      <c r="D49" s="66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1:21" x14ac:dyDescent="0.2">
      <c r="A50" s="66"/>
      <c r="B50" s="172"/>
      <c r="C50" s="66"/>
      <c r="D50" s="66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1:21" x14ac:dyDescent="0.2">
      <c r="A51" s="66"/>
      <c r="B51" s="172"/>
      <c r="C51" s="66"/>
      <c r="D51" s="175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</row>
    <row r="52" spans="1:21" x14ac:dyDescent="0.2">
      <c r="A52" s="173"/>
      <c r="B52" s="174"/>
      <c r="C52" s="66"/>
      <c r="D52" s="66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 x14ac:dyDescent="0.2">
      <c r="A53" s="176"/>
      <c r="B53" s="83"/>
      <c r="C53" s="66"/>
      <c r="D53" s="66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</row>
    <row r="54" spans="1:21" x14ac:dyDescent="0.2">
      <c r="A54" s="177"/>
      <c r="B54" s="178"/>
      <c r="C54" s="179"/>
      <c r="D54" s="6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</row>
    <row r="55" spans="1:21" x14ac:dyDescent="0.2">
      <c r="A55" s="180"/>
      <c r="B55" s="181"/>
      <c r="C55" s="180"/>
      <c r="D55" s="66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x14ac:dyDescent="0.2">
      <c r="A56" s="182"/>
      <c r="B56" s="183"/>
      <c r="C56" s="184"/>
      <c r="D56" s="188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x14ac:dyDescent="0.2">
      <c r="A57" s="185"/>
      <c r="B57" s="186"/>
      <c r="C57" s="187"/>
      <c r="D57" s="66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x14ac:dyDescent="0.2">
      <c r="A58" s="189"/>
      <c r="B58" s="83"/>
      <c r="C58" s="53"/>
      <c r="D58" s="66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x14ac:dyDescent="0.2">
      <c r="A59" s="189"/>
      <c r="B59" s="83"/>
      <c r="C59" s="53"/>
      <c r="D59" s="66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spans="1:21" x14ac:dyDescent="0.2">
      <c r="A60" s="189"/>
      <c r="B60" s="83"/>
      <c r="C60" s="53"/>
      <c r="D60" s="6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</row>
    <row r="61" spans="1:21" x14ac:dyDescent="0.2">
      <c r="A61" s="185"/>
      <c r="B61" s="186"/>
      <c r="C61" s="187"/>
      <c r="D61" s="66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</row>
    <row r="62" spans="1:21" x14ac:dyDescent="0.2">
      <c r="A62" s="189"/>
      <c r="B62" s="83"/>
      <c r="C62" s="53"/>
      <c r="D62" s="66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1" x14ac:dyDescent="0.2">
      <c r="A63" s="189"/>
      <c r="B63" s="83"/>
      <c r="C63" s="53"/>
      <c r="D63" s="47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</row>
    <row r="64" spans="1:21" x14ac:dyDescent="0.2">
      <c r="A64" s="189"/>
      <c r="B64" s="83"/>
      <c r="C64" s="53"/>
      <c r="D64" s="66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21" x14ac:dyDescent="0.2">
      <c r="A65" s="189"/>
      <c r="B65" s="83"/>
      <c r="C65" s="53"/>
      <c r="D65" s="66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</row>
    <row r="66" spans="1:21" x14ac:dyDescent="0.2">
      <c r="A66" s="185"/>
      <c r="B66" s="186"/>
      <c r="C66" s="187"/>
      <c r="D66" s="66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</row>
    <row r="67" spans="1:21" x14ac:dyDescent="0.2">
      <c r="A67" s="189"/>
      <c r="B67" s="83"/>
      <c r="C67" s="53"/>
      <c r="D67" s="66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</row>
    <row r="68" spans="1:21" x14ac:dyDescent="0.2">
      <c r="A68" s="190"/>
      <c r="B68" s="191"/>
      <c r="C68" s="192"/>
      <c r="D68" s="66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1:21" x14ac:dyDescent="0.2">
      <c r="A69" s="189"/>
      <c r="B69" s="83"/>
      <c r="C69" s="53"/>
      <c r="D69" s="66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21" x14ac:dyDescent="0.2">
      <c r="A70" s="189"/>
      <c r="B70" s="191"/>
      <c r="C70" s="53"/>
      <c r="D70" s="66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</row>
    <row r="71" spans="1:21" x14ac:dyDescent="0.2">
      <c r="A71" s="193"/>
      <c r="B71" s="83"/>
      <c r="C71" s="53"/>
      <c r="D71" s="66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</row>
    <row r="72" spans="1:21" x14ac:dyDescent="0.2">
      <c r="A72" s="189"/>
      <c r="B72" s="83"/>
      <c r="C72" s="53"/>
      <c r="D72" s="66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1" x14ac:dyDescent="0.2">
      <c r="A73" s="185"/>
      <c r="B73" s="186"/>
      <c r="C73" s="187"/>
      <c r="D73" s="66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</row>
    <row r="74" spans="1:21" x14ac:dyDescent="0.2">
      <c r="A74" s="189"/>
      <c r="B74" s="83"/>
      <c r="C74" s="53"/>
      <c r="D74" s="66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</row>
    <row r="75" spans="1:21" x14ac:dyDescent="0.2">
      <c r="A75" s="185"/>
      <c r="B75" s="186"/>
      <c r="C75" s="187"/>
      <c r="D75" s="66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  <row r="76" spans="1:21" x14ac:dyDescent="0.2">
      <c r="A76" s="189"/>
      <c r="B76" s="83"/>
      <c r="C76" s="53"/>
      <c r="D76" s="66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</row>
    <row r="77" spans="1:21" x14ac:dyDescent="0.2">
      <c r="A77" s="189"/>
      <c r="B77" s="83"/>
      <c r="C77" s="53"/>
      <c r="D77" s="66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</row>
    <row r="78" spans="1:21" x14ac:dyDescent="0.2">
      <c r="A78" s="189"/>
      <c r="B78" s="83"/>
      <c r="C78" s="53"/>
      <c r="D78" s="66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</row>
    <row r="79" spans="1:21" x14ac:dyDescent="0.2">
      <c r="A79" s="182"/>
      <c r="B79" s="183"/>
      <c r="C79" s="184"/>
      <c r="D79" s="66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</row>
    <row r="80" spans="1:21" x14ac:dyDescent="0.2">
      <c r="A80" s="185"/>
      <c r="B80" s="186"/>
      <c r="C80" s="187"/>
      <c r="D80" s="66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</row>
    <row r="81" spans="1:21" x14ac:dyDescent="0.2">
      <c r="A81" s="189"/>
      <c r="B81" s="83"/>
      <c r="C81" s="53"/>
      <c r="D81" s="66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</row>
    <row r="82" spans="1:21" x14ac:dyDescent="0.2">
      <c r="A82" s="189"/>
      <c r="B82" s="83"/>
      <c r="C82" s="53"/>
      <c r="D82" s="66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</row>
    <row r="83" spans="1:21" x14ac:dyDescent="0.2">
      <c r="A83" s="185"/>
      <c r="B83" s="186"/>
      <c r="C83" s="187"/>
      <c r="D83" s="66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</row>
    <row r="84" spans="1:21" x14ac:dyDescent="0.2">
      <c r="A84" s="189"/>
      <c r="B84" s="83"/>
      <c r="C84" s="53"/>
      <c r="D84" s="66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</row>
    <row r="85" spans="1:21" x14ac:dyDescent="0.2">
      <c r="A85" s="189"/>
      <c r="B85" s="83"/>
      <c r="C85" s="53"/>
      <c r="D85" s="66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</row>
    <row r="86" spans="1:21" x14ac:dyDescent="0.2">
      <c r="A86" s="66"/>
      <c r="B86" s="172"/>
      <c r="C86" s="66"/>
      <c r="D86" s="66"/>
    </row>
    <row r="87" spans="1:21" x14ac:dyDescent="0.2">
      <c r="A87" s="66"/>
      <c r="B87" s="172"/>
      <c r="C87" s="66"/>
      <c r="D87" s="66"/>
    </row>
    <row r="88" spans="1:21" x14ac:dyDescent="0.2">
      <c r="A88" s="66"/>
      <c r="B88" s="172"/>
      <c r="C88" s="66"/>
      <c r="D88" s="66"/>
    </row>
    <row r="89" spans="1:21" x14ac:dyDescent="0.2">
      <c r="A89" s="66"/>
      <c r="B89" s="172"/>
      <c r="C89" s="66"/>
    </row>
    <row r="92" spans="1:21" x14ac:dyDescent="0.2">
      <c r="A92" s="13"/>
      <c r="B92" s="25"/>
    </row>
    <row r="93" spans="1:21" x14ac:dyDescent="0.2">
      <c r="A93" s="13"/>
      <c r="B93" s="25"/>
    </row>
    <row r="94" spans="1:21" x14ac:dyDescent="0.2">
      <c r="A94" s="13"/>
      <c r="B94" s="25"/>
    </row>
    <row r="95" spans="1:21" x14ac:dyDescent="0.2">
      <c r="A95" s="14"/>
      <c r="B95" s="25"/>
    </row>
    <row r="96" spans="1:21" x14ac:dyDescent="0.2">
      <c r="A96" s="9"/>
    </row>
    <row r="97" spans="1:1" x14ac:dyDescent="0.2">
      <c r="A97" s="9"/>
    </row>
    <row r="98" spans="1:1" x14ac:dyDescent="0.2">
      <c r="A98" s="9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10" workbookViewId="0">
      <selection activeCell="M19" sqref="M19"/>
    </sheetView>
  </sheetViews>
  <sheetFormatPr defaultRowHeight="12.75" x14ac:dyDescent="0.2"/>
  <cols>
    <col min="1" max="1" width="18.28515625" customWidth="1"/>
    <col min="2" max="2" width="54.85546875" style="15" customWidth="1"/>
    <col min="3" max="3" width="13.28515625" style="15" customWidth="1"/>
    <col min="4" max="5" width="13.28515625" customWidth="1"/>
    <col min="6" max="6" width="12.7109375" customWidth="1"/>
  </cols>
  <sheetData>
    <row r="1" spans="1:6" s="10" customFormat="1" x14ac:dyDescent="0.2">
      <c r="A1" s="24"/>
      <c r="B1" s="28"/>
      <c r="C1" s="28"/>
    </row>
    <row r="2" spans="1:6" s="10" customFormat="1" x14ac:dyDescent="0.2">
      <c r="A2" s="897" t="s">
        <v>60</v>
      </c>
      <c r="B2" s="898"/>
      <c r="C2" s="898"/>
    </row>
    <row r="3" spans="1:6" s="10" customFormat="1" x14ac:dyDescent="0.2">
      <c r="A3" s="899" t="s">
        <v>61</v>
      </c>
      <c r="B3" s="900"/>
      <c r="C3" s="900"/>
    </row>
    <row r="4" spans="1:6" s="10" customFormat="1" ht="13.5" thickBot="1" x14ac:dyDescent="0.25">
      <c r="A4" s="42"/>
      <c r="B4" s="41"/>
      <c r="C4" s="41"/>
    </row>
    <row r="5" spans="1:6" s="8" customFormat="1" ht="30" customHeight="1" thickBot="1" x14ac:dyDescent="0.3">
      <c r="A5" s="132" t="s">
        <v>7</v>
      </c>
      <c r="B5" s="133" t="s">
        <v>47</v>
      </c>
      <c r="C5" s="591" t="s">
        <v>443</v>
      </c>
      <c r="D5" s="327" t="s">
        <v>474</v>
      </c>
      <c r="E5" s="328" t="s">
        <v>476</v>
      </c>
      <c r="F5" s="328" t="s">
        <v>477</v>
      </c>
    </row>
    <row r="6" spans="1:6" s="37" customFormat="1" ht="12.75" customHeight="1" thickBot="1" x14ac:dyDescent="0.25">
      <c r="A6" s="120">
        <v>1</v>
      </c>
      <c r="B6" s="121">
        <v>2</v>
      </c>
      <c r="C6" s="349">
        <v>3</v>
      </c>
      <c r="D6" s="350">
        <v>4</v>
      </c>
      <c r="E6" s="350">
        <v>5</v>
      </c>
      <c r="F6" s="350">
        <v>6</v>
      </c>
    </row>
    <row r="7" spans="1:6" s="4" customFormat="1" ht="24.95" customHeight="1" thickBot="1" x14ac:dyDescent="0.25">
      <c r="A7" s="158" t="s">
        <v>49</v>
      </c>
      <c r="B7" s="335" t="s">
        <v>73</v>
      </c>
      <c r="C7" s="351">
        <f>C8</f>
        <v>498000</v>
      </c>
      <c r="D7" s="604">
        <f>D8</f>
        <v>-10000</v>
      </c>
      <c r="E7" s="604">
        <f>E8</f>
        <v>488000</v>
      </c>
      <c r="F7" s="838">
        <f>(E7/C7)-1</f>
        <v>-2.008032128514059E-2</v>
      </c>
    </row>
    <row r="8" spans="1:6" s="4" customFormat="1" ht="24.95" customHeight="1" thickBot="1" x14ac:dyDescent="0.25">
      <c r="A8" s="160" t="s">
        <v>80</v>
      </c>
      <c r="B8" s="336" t="s">
        <v>94</v>
      </c>
      <c r="C8" s="353">
        <f>C9+C17</f>
        <v>498000</v>
      </c>
      <c r="D8" s="605">
        <f>D9+D17</f>
        <v>-10000</v>
      </c>
      <c r="E8" s="605">
        <f>E9+E17</f>
        <v>488000</v>
      </c>
      <c r="F8" s="839">
        <v>2.01E-2</v>
      </c>
    </row>
    <row r="9" spans="1:6" s="12" customFormat="1" ht="22.5" customHeight="1" x14ac:dyDescent="0.2">
      <c r="A9" s="159" t="s">
        <v>81</v>
      </c>
      <c r="B9" s="337" t="s">
        <v>91</v>
      </c>
      <c r="C9" s="352">
        <f>C11</f>
        <v>230000</v>
      </c>
      <c r="D9" s="606"/>
      <c r="E9" s="606">
        <f>E11</f>
        <v>230000</v>
      </c>
      <c r="F9" s="840">
        <v>0</v>
      </c>
    </row>
    <row r="10" spans="1:6" s="12" customFormat="1" ht="15" customHeight="1" x14ac:dyDescent="0.2">
      <c r="A10" s="151" t="s">
        <v>82</v>
      </c>
      <c r="B10" s="90" t="s">
        <v>76</v>
      </c>
      <c r="C10" s="344"/>
      <c r="D10" s="537"/>
      <c r="E10" s="538"/>
      <c r="F10" s="841"/>
    </row>
    <row r="11" spans="1:6" s="12" customFormat="1" ht="15" customHeight="1" x14ac:dyDescent="0.2">
      <c r="A11" s="152"/>
      <c r="B11" s="90" t="s">
        <v>85</v>
      </c>
      <c r="C11" s="344">
        <f>C13</f>
        <v>230000</v>
      </c>
      <c r="D11" s="607"/>
      <c r="E11" s="607">
        <f>E13</f>
        <v>230000</v>
      </c>
      <c r="F11" s="842">
        <v>0</v>
      </c>
    </row>
    <row r="12" spans="1:6" s="12" customFormat="1" ht="12.75" customHeight="1" x14ac:dyDescent="0.2">
      <c r="A12" s="153" t="s">
        <v>84</v>
      </c>
      <c r="B12" s="338" t="s">
        <v>115</v>
      </c>
      <c r="C12" s="77"/>
      <c r="D12" s="334"/>
      <c r="E12" s="334"/>
      <c r="F12" s="843"/>
    </row>
    <row r="13" spans="1:6" s="4" customFormat="1" ht="12.75" customHeight="1" x14ac:dyDescent="0.2">
      <c r="A13" s="154">
        <v>3</v>
      </c>
      <c r="B13" s="339" t="s">
        <v>62</v>
      </c>
      <c r="C13" s="345">
        <f>C14</f>
        <v>230000</v>
      </c>
      <c r="D13" s="608"/>
      <c r="E13" s="608">
        <f>E14</f>
        <v>230000</v>
      </c>
      <c r="F13" s="844">
        <v>0</v>
      </c>
    </row>
    <row r="14" spans="1:6" s="4" customFormat="1" ht="12.75" customHeight="1" x14ac:dyDescent="0.2">
      <c r="A14" s="155">
        <v>32</v>
      </c>
      <c r="B14" s="340" t="s">
        <v>30</v>
      </c>
      <c r="C14" s="346">
        <f>SUM(C15:C16)</f>
        <v>230000</v>
      </c>
      <c r="D14" s="609"/>
      <c r="E14" s="609">
        <f>E16</f>
        <v>230000</v>
      </c>
      <c r="F14" s="845">
        <v>0</v>
      </c>
    </row>
    <row r="15" spans="1:6" s="10" customFormat="1" ht="12.75" customHeight="1" x14ac:dyDescent="0.2">
      <c r="A15" s="156">
        <v>323</v>
      </c>
      <c r="B15" s="341" t="s">
        <v>33</v>
      </c>
      <c r="C15" s="347"/>
      <c r="D15" s="333"/>
      <c r="E15" s="333"/>
      <c r="F15" s="846"/>
    </row>
    <row r="16" spans="1:6" s="4" customFormat="1" ht="12.75" customHeight="1" x14ac:dyDescent="0.2">
      <c r="A16" s="156">
        <v>329</v>
      </c>
      <c r="B16" s="341" t="s">
        <v>108</v>
      </c>
      <c r="C16" s="348">
        <v>230000</v>
      </c>
      <c r="D16" s="333"/>
      <c r="E16" s="333">
        <v>230000</v>
      </c>
      <c r="F16" s="846">
        <v>0</v>
      </c>
    </row>
    <row r="17" spans="1:6" s="10" customFormat="1" ht="22.5" customHeight="1" x14ac:dyDescent="0.2">
      <c r="A17" s="150" t="s">
        <v>83</v>
      </c>
      <c r="B17" s="342" t="s">
        <v>86</v>
      </c>
      <c r="C17" s="343">
        <f>C19+C25+C32</f>
        <v>268000</v>
      </c>
      <c r="D17" s="610">
        <f>D19+D25+D32</f>
        <v>-10000</v>
      </c>
      <c r="E17" s="610">
        <f>E19+E25+E32</f>
        <v>258000</v>
      </c>
      <c r="F17" s="847">
        <f>(E17/C17)-1</f>
        <v>-3.7313432835820892E-2</v>
      </c>
    </row>
    <row r="18" spans="1:6" s="10" customFormat="1" ht="15" customHeight="1" x14ac:dyDescent="0.2">
      <c r="A18" s="151" t="s">
        <v>87</v>
      </c>
      <c r="B18" s="90" t="s">
        <v>88</v>
      </c>
      <c r="C18" s="344"/>
      <c r="D18" s="537"/>
      <c r="E18" s="537"/>
      <c r="F18" s="848"/>
    </row>
    <row r="19" spans="1:6" s="10" customFormat="1" ht="15" customHeight="1" x14ac:dyDescent="0.2">
      <c r="A19" s="157"/>
      <c r="B19" s="90" t="s">
        <v>85</v>
      </c>
      <c r="C19" s="344">
        <f>C21</f>
        <v>13000</v>
      </c>
      <c r="D19" s="607"/>
      <c r="E19" s="607">
        <f>E21</f>
        <v>13000</v>
      </c>
      <c r="F19" s="842">
        <v>0</v>
      </c>
    </row>
    <row r="20" spans="1:6" s="10" customFormat="1" ht="12.75" customHeight="1" x14ac:dyDescent="0.2">
      <c r="A20" s="153" t="s">
        <v>89</v>
      </c>
      <c r="B20" s="338" t="s">
        <v>115</v>
      </c>
      <c r="C20" s="77"/>
      <c r="D20" s="333"/>
      <c r="E20" s="333"/>
      <c r="F20" s="846"/>
    </row>
    <row r="21" spans="1:6" s="10" customFormat="1" ht="12.75" customHeight="1" x14ac:dyDescent="0.2">
      <c r="A21" s="154">
        <v>3</v>
      </c>
      <c r="B21" s="339" t="s">
        <v>62</v>
      </c>
      <c r="C21" s="345">
        <f t="shared" ref="C21:C22" si="0">C22</f>
        <v>13000</v>
      </c>
      <c r="D21" s="608"/>
      <c r="E21" s="608">
        <f>E22</f>
        <v>13000</v>
      </c>
      <c r="F21" s="844">
        <v>0</v>
      </c>
    </row>
    <row r="22" spans="1:6" s="4" customFormat="1" ht="12.75" customHeight="1" x14ac:dyDescent="0.2">
      <c r="A22" s="155">
        <v>38</v>
      </c>
      <c r="B22" s="340" t="s">
        <v>63</v>
      </c>
      <c r="C22" s="346">
        <f t="shared" si="0"/>
        <v>13000</v>
      </c>
      <c r="D22" s="540"/>
      <c r="E22" s="540">
        <f>E23</f>
        <v>13000</v>
      </c>
      <c r="F22" s="849">
        <v>0</v>
      </c>
    </row>
    <row r="23" spans="1:6" s="4" customFormat="1" ht="12.75" customHeight="1" x14ac:dyDescent="0.2">
      <c r="A23" s="156">
        <v>381</v>
      </c>
      <c r="B23" s="341" t="s">
        <v>64</v>
      </c>
      <c r="C23" s="348">
        <v>13000</v>
      </c>
      <c r="D23" s="333"/>
      <c r="E23" s="333">
        <v>13000</v>
      </c>
      <c r="F23" s="846">
        <v>0</v>
      </c>
    </row>
    <row r="24" spans="1:6" ht="15" customHeight="1" x14ac:dyDescent="0.2">
      <c r="A24" s="151" t="s">
        <v>127</v>
      </c>
      <c r="B24" s="90" t="s">
        <v>128</v>
      </c>
      <c r="C24" s="344"/>
      <c r="D24" s="537"/>
      <c r="E24" s="537"/>
      <c r="F24" s="848"/>
    </row>
    <row r="25" spans="1:6" ht="15" customHeight="1" x14ac:dyDescent="0.2">
      <c r="A25" s="152"/>
      <c r="B25" s="90" t="s">
        <v>85</v>
      </c>
      <c r="C25" s="344">
        <f>C27</f>
        <v>200000</v>
      </c>
      <c r="D25" s="607"/>
      <c r="E25" s="607">
        <f>E27</f>
        <v>200000</v>
      </c>
      <c r="F25" s="842">
        <v>0</v>
      </c>
    </row>
    <row r="26" spans="1:6" ht="12.75" customHeight="1" x14ac:dyDescent="0.2">
      <c r="A26" s="153" t="s">
        <v>84</v>
      </c>
      <c r="B26" s="338" t="s">
        <v>115</v>
      </c>
      <c r="C26" s="77"/>
      <c r="D26" s="333"/>
      <c r="E26" s="333"/>
      <c r="F26" s="846"/>
    </row>
    <row r="27" spans="1:6" ht="12.75" customHeight="1" x14ac:dyDescent="0.2">
      <c r="A27" s="154">
        <v>3</v>
      </c>
      <c r="B27" s="339" t="s">
        <v>62</v>
      </c>
      <c r="C27" s="345">
        <f>C28</f>
        <v>200000</v>
      </c>
      <c r="D27" s="539"/>
      <c r="E27" s="539">
        <f>E28</f>
        <v>200000</v>
      </c>
      <c r="F27" s="850">
        <v>0</v>
      </c>
    </row>
    <row r="28" spans="1:6" ht="12.75" customHeight="1" x14ac:dyDescent="0.2">
      <c r="A28" s="155">
        <v>32</v>
      </c>
      <c r="B28" s="340" t="s">
        <v>30</v>
      </c>
      <c r="C28" s="346">
        <f>SUM(C29:C30)</f>
        <v>200000</v>
      </c>
      <c r="D28" s="609"/>
      <c r="E28" s="609">
        <f>E29+E30</f>
        <v>200000</v>
      </c>
      <c r="F28" s="845">
        <v>0</v>
      </c>
    </row>
    <row r="29" spans="1:6" ht="12.75" customHeight="1" x14ac:dyDescent="0.2">
      <c r="A29" s="156">
        <v>323</v>
      </c>
      <c r="B29" s="341" t="s">
        <v>33</v>
      </c>
      <c r="C29" s="347">
        <v>30000</v>
      </c>
      <c r="D29" s="333"/>
      <c r="E29" s="333">
        <v>30000</v>
      </c>
      <c r="F29" s="846">
        <v>0</v>
      </c>
    </row>
    <row r="30" spans="1:6" ht="12.75" customHeight="1" x14ac:dyDescent="0.2">
      <c r="A30" s="671">
        <v>329</v>
      </c>
      <c r="B30" s="672" t="s">
        <v>108</v>
      </c>
      <c r="C30" s="673">
        <v>170000</v>
      </c>
      <c r="D30" s="674"/>
      <c r="E30" s="674">
        <v>170000</v>
      </c>
      <c r="F30" s="851">
        <v>0</v>
      </c>
    </row>
    <row r="31" spans="1:6" x14ac:dyDescent="0.2">
      <c r="A31" s="675" t="s">
        <v>444</v>
      </c>
      <c r="B31" s="658" t="s">
        <v>445</v>
      </c>
      <c r="C31" s="662"/>
      <c r="D31" s="666"/>
      <c r="E31" s="666"/>
      <c r="F31" s="852"/>
    </row>
    <row r="32" spans="1:6" x14ac:dyDescent="0.2">
      <c r="A32" s="698"/>
      <c r="B32" s="658" t="s">
        <v>85</v>
      </c>
      <c r="C32" s="662">
        <f>C34</f>
        <v>55000</v>
      </c>
      <c r="D32" s="733">
        <f>D34</f>
        <v>-10000</v>
      </c>
      <c r="E32" s="733">
        <f>C32+D32</f>
        <v>45000</v>
      </c>
      <c r="F32" s="853">
        <f>(E32/C32)-1</f>
        <v>-0.18181818181818177</v>
      </c>
    </row>
    <row r="33" spans="1:6" x14ac:dyDescent="0.2">
      <c r="A33" s="699" t="s">
        <v>84</v>
      </c>
      <c r="B33" s="659" t="s">
        <v>115</v>
      </c>
      <c r="C33" s="663"/>
      <c r="D33" s="667"/>
      <c r="E33" s="667"/>
      <c r="F33" s="854"/>
    </row>
    <row r="34" spans="1:6" x14ac:dyDescent="0.2">
      <c r="A34" s="700">
        <v>3</v>
      </c>
      <c r="B34" s="660" t="s">
        <v>62</v>
      </c>
      <c r="C34" s="664">
        <f>C35</f>
        <v>55000</v>
      </c>
      <c r="D34" s="668">
        <f>D35</f>
        <v>-10000</v>
      </c>
      <c r="E34" s="668">
        <f>C34+D34</f>
        <v>45000</v>
      </c>
      <c r="F34" s="855">
        <v>0.18179999999999999</v>
      </c>
    </row>
    <row r="35" spans="1:6" x14ac:dyDescent="0.2">
      <c r="A35" s="701">
        <v>32</v>
      </c>
      <c r="B35" s="661" t="s">
        <v>30</v>
      </c>
      <c r="C35" s="665">
        <f>SUM(C36:C36)</f>
        <v>55000</v>
      </c>
      <c r="D35" s="669">
        <f>D36</f>
        <v>-10000</v>
      </c>
      <c r="E35" s="669">
        <f>C35+D35</f>
        <v>45000</v>
      </c>
      <c r="F35" s="856">
        <v>0.18179999999999999</v>
      </c>
    </row>
    <row r="36" spans="1:6" x14ac:dyDescent="0.2">
      <c r="A36" s="702">
        <v>329</v>
      </c>
      <c r="B36" s="703" t="s">
        <v>108</v>
      </c>
      <c r="C36" s="704">
        <v>55000</v>
      </c>
      <c r="D36" s="667">
        <v>-10000</v>
      </c>
      <c r="E36" s="667">
        <f>C36+D36</f>
        <v>45000</v>
      </c>
      <c r="F36" s="854">
        <v>0.18179999999999999</v>
      </c>
    </row>
    <row r="157" spans="1:1" x14ac:dyDescent="0.2">
      <c r="A157" s="40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19"/>
  <sheetViews>
    <sheetView topLeftCell="A19" workbookViewId="0">
      <selection activeCell="M19" sqref="M19"/>
    </sheetView>
  </sheetViews>
  <sheetFormatPr defaultRowHeight="12.75" x14ac:dyDescent="0.2"/>
  <cols>
    <col min="1" max="1" width="16.7109375" style="55" customWidth="1"/>
    <col min="2" max="2" width="45.28515625" style="15" customWidth="1"/>
    <col min="3" max="3" width="15" style="15" customWidth="1"/>
    <col min="4" max="4" width="17.140625" customWidth="1"/>
    <col min="5" max="5" width="15" customWidth="1"/>
    <col min="6" max="6" width="14" customWidth="1"/>
  </cols>
  <sheetData>
    <row r="1" spans="1:42" s="8" customFormat="1" ht="30" customHeight="1" thickBot="1" x14ac:dyDescent="0.3">
      <c r="A1" s="92" t="s">
        <v>7</v>
      </c>
      <c r="B1" s="93" t="s">
        <v>47</v>
      </c>
      <c r="C1" s="520" t="s">
        <v>353</v>
      </c>
      <c r="D1" s="327" t="s">
        <v>474</v>
      </c>
      <c r="E1" s="328" t="s">
        <v>476</v>
      </c>
      <c r="F1" s="328" t="s">
        <v>477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</row>
    <row r="2" spans="1:42" s="37" customFormat="1" ht="12.75" customHeight="1" thickBot="1" x14ac:dyDescent="0.25">
      <c r="A2" s="503">
        <v>1</v>
      </c>
      <c r="B2" s="504">
        <v>2</v>
      </c>
      <c r="C2" s="521">
        <v>3</v>
      </c>
      <c r="D2" s="522">
        <v>4</v>
      </c>
      <c r="E2" s="522">
        <v>5</v>
      </c>
      <c r="F2" s="522">
        <v>6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</row>
    <row r="3" spans="1:42" s="4" customFormat="1" ht="24.95" customHeight="1" thickBot="1" x14ac:dyDescent="0.3">
      <c r="A3" s="94" t="s">
        <v>50</v>
      </c>
      <c r="B3" s="354" t="s">
        <v>51</v>
      </c>
      <c r="C3" s="505">
        <f>C4+C615+C650</f>
        <v>22279000</v>
      </c>
      <c r="D3" s="523">
        <f>D4+D615+D650</f>
        <v>-1077500</v>
      </c>
      <c r="E3" s="505">
        <f>E4+E615+E650</f>
        <v>21201500</v>
      </c>
      <c r="F3" s="749">
        <f>(E3/C3)-1</f>
        <v>-4.8363930158445201E-2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</row>
    <row r="4" spans="1:42" s="4" customFormat="1" ht="24.95" customHeight="1" thickBot="1" x14ac:dyDescent="0.3">
      <c r="A4" s="507" t="s">
        <v>219</v>
      </c>
      <c r="B4" s="508" t="s">
        <v>65</v>
      </c>
      <c r="C4" s="509">
        <f>C5+C123+ C180+C191+C221+C246+C325+C340+C358+C413+C509+C443+C473+C503+C547+C564+C539</f>
        <v>11139000</v>
      </c>
      <c r="D4" s="524">
        <f>D5+D123+D180+D191+D221+D246+D325+D340+D358+D413+D443+D473+D509+D539+D547+D564</f>
        <v>-629500</v>
      </c>
      <c r="E4" s="509">
        <f>E5+E123+E180+E191+E221+E246+E325+E340+E358+E413+E443+E473+E509+E539+E547+E564</f>
        <v>10509500</v>
      </c>
      <c r="F4" s="750">
        <f>(E4/C4)-1</f>
        <v>-5.6513151988508814E-2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</row>
    <row r="5" spans="1:42" s="12" customFormat="1" ht="20.100000000000001" customHeight="1" x14ac:dyDescent="0.2">
      <c r="A5" s="903" t="s">
        <v>245</v>
      </c>
      <c r="B5" s="904"/>
      <c r="C5" s="506">
        <f>C6+C26+C93+C108+C116</f>
        <v>3643500</v>
      </c>
      <c r="D5" s="525">
        <f>D6+D26+D93+D108+D116</f>
        <v>50500</v>
      </c>
      <c r="E5" s="506">
        <f>E6+E26+E93+E108+E116</f>
        <v>3694000</v>
      </c>
      <c r="F5" s="751">
        <f>(E5/C5)-1</f>
        <v>1.3860299162892886E-2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1:42" s="12" customFormat="1" ht="15" customHeight="1" x14ac:dyDescent="0.2">
      <c r="A6" s="215" t="s">
        <v>262</v>
      </c>
      <c r="B6" s="330" t="s">
        <v>26</v>
      </c>
      <c r="C6" s="438">
        <f>C9</f>
        <v>1277000</v>
      </c>
      <c r="D6" s="515">
        <f>D9</f>
        <v>0</v>
      </c>
      <c r="E6" s="438">
        <f>E9</f>
        <v>1277000</v>
      </c>
      <c r="F6" s="752">
        <v>0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1:42" s="12" customFormat="1" ht="15" customHeight="1" x14ac:dyDescent="0.2">
      <c r="A7" s="216"/>
      <c r="B7" s="330" t="s">
        <v>137</v>
      </c>
      <c r="C7" s="438"/>
      <c r="D7" s="514"/>
      <c r="E7" s="438"/>
      <c r="F7" s="752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</row>
    <row r="8" spans="1:42" s="43" customFormat="1" ht="12.75" customHeight="1" x14ac:dyDescent="0.2">
      <c r="A8" s="217" t="s">
        <v>90</v>
      </c>
      <c r="B8" s="355" t="s">
        <v>116</v>
      </c>
      <c r="C8" s="439"/>
      <c r="D8" s="526"/>
      <c r="E8" s="439"/>
      <c r="F8" s="753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</row>
    <row r="9" spans="1:42" s="4" customFormat="1" ht="12.75" customHeight="1" x14ac:dyDescent="0.2">
      <c r="A9" s="218">
        <v>3</v>
      </c>
      <c r="B9" s="356" t="s">
        <v>62</v>
      </c>
      <c r="C9" s="440">
        <f>C10+C18</f>
        <v>1277000</v>
      </c>
      <c r="D9" s="531">
        <f>D10+D18</f>
        <v>0</v>
      </c>
      <c r="E9" s="440">
        <f>E10+E18</f>
        <v>1277000</v>
      </c>
      <c r="F9" s="754">
        <v>0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</row>
    <row r="10" spans="1:42" ht="12.75" customHeight="1" x14ac:dyDescent="0.2">
      <c r="A10" s="219">
        <v>31</v>
      </c>
      <c r="B10" s="357" t="s">
        <v>26</v>
      </c>
      <c r="C10" s="441">
        <f>C11+C13+C16</f>
        <v>1175000</v>
      </c>
      <c r="D10" s="532">
        <f>D11+D13+D16</f>
        <v>40000</v>
      </c>
      <c r="E10" s="441">
        <f>E11+E13+E16</f>
        <v>1215000</v>
      </c>
      <c r="F10" s="755">
        <f>(E10/C10)-1</f>
        <v>3.4042553191489411E-2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</row>
    <row r="11" spans="1:42" ht="12.75" customHeight="1" x14ac:dyDescent="0.2">
      <c r="A11" s="220">
        <v>311</v>
      </c>
      <c r="B11" s="358" t="s">
        <v>184</v>
      </c>
      <c r="C11" s="442">
        <f>C12</f>
        <v>950000</v>
      </c>
      <c r="D11" s="527"/>
      <c r="E11" s="442">
        <f>E12</f>
        <v>950000</v>
      </c>
      <c r="F11" s="756">
        <v>0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</row>
    <row r="12" spans="1:42" s="4" customFormat="1" ht="12.75" customHeight="1" x14ac:dyDescent="0.2">
      <c r="A12" s="221">
        <v>311</v>
      </c>
      <c r="B12" s="359" t="s">
        <v>67</v>
      </c>
      <c r="C12" s="443">
        <v>950000</v>
      </c>
      <c r="D12" s="528"/>
      <c r="E12" s="443">
        <v>950000</v>
      </c>
      <c r="F12" s="757">
        <v>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</row>
    <row r="13" spans="1:42" ht="12.75" customHeight="1" x14ac:dyDescent="0.2">
      <c r="A13" s="220">
        <v>312</v>
      </c>
      <c r="B13" s="358" t="s">
        <v>28</v>
      </c>
      <c r="C13" s="442">
        <f>C14+C15</f>
        <v>55000</v>
      </c>
      <c r="D13" s="527">
        <f>D14+D15</f>
        <v>40000</v>
      </c>
      <c r="E13" s="442">
        <f>E14+E15</f>
        <v>95000</v>
      </c>
      <c r="F13" s="756">
        <f>(E13/C13)-1</f>
        <v>0.72727272727272729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</row>
    <row r="14" spans="1:42" s="4" customFormat="1" ht="12.75" customHeight="1" x14ac:dyDescent="0.2">
      <c r="A14" s="221">
        <v>312</v>
      </c>
      <c r="B14" s="359" t="s">
        <v>28</v>
      </c>
      <c r="C14" s="443">
        <v>35000</v>
      </c>
      <c r="D14" s="528">
        <v>60000</v>
      </c>
      <c r="E14" s="443">
        <f>C14+D14</f>
        <v>95000</v>
      </c>
      <c r="F14" s="757">
        <f>(E14/C14)-1</f>
        <v>1.7142857142857144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</row>
    <row r="15" spans="1:42" ht="12.75" customHeight="1" x14ac:dyDescent="0.2">
      <c r="A15" s="221">
        <v>312</v>
      </c>
      <c r="B15" s="359" t="s">
        <v>336</v>
      </c>
      <c r="C15" s="443">
        <v>20000</v>
      </c>
      <c r="D15" s="528">
        <v>-20000</v>
      </c>
      <c r="E15" s="443">
        <f>C15+D15</f>
        <v>0</v>
      </c>
      <c r="F15" s="757">
        <f>(E15/C15)-1</f>
        <v>-1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</row>
    <row r="16" spans="1:42" ht="12.75" customHeight="1" x14ac:dyDescent="0.2">
      <c r="A16" s="220">
        <v>313</v>
      </c>
      <c r="B16" s="358" t="s">
        <v>111</v>
      </c>
      <c r="C16" s="442">
        <f>C17</f>
        <v>170000</v>
      </c>
      <c r="D16" s="527"/>
      <c r="E16" s="442">
        <f>E17</f>
        <v>170000</v>
      </c>
      <c r="F16" s="756">
        <v>0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</row>
    <row r="17" spans="1:42" ht="12.75" customHeight="1" x14ac:dyDescent="0.2">
      <c r="A17" s="222">
        <v>313</v>
      </c>
      <c r="B17" s="360" t="s">
        <v>460</v>
      </c>
      <c r="C17" s="444">
        <v>170000</v>
      </c>
      <c r="D17" s="528"/>
      <c r="E17" s="444">
        <v>170000</v>
      </c>
      <c r="F17" s="761">
        <v>0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  <row r="18" spans="1:42" s="4" customFormat="1" ht="12.75" customHeight="1" x14ac:dyDescent="0.2">
      <c r="A18" s="219">
        <v>32</v>
      </c>
      <c r="B18" s="357" t="s">
        <v>30</v>
      </c>
      <c r="C18" s="441">
        <f>C19</f>
        <v>102000</v>
      </c>
      <c r="D18" s="532">
        <f>D19</f>
        <v>-40000</v>
      </c>
      <c r="E18" s="441">
        <f>C18+D18</f>
        <v>62000</v>
      </c>
      <c r="F18" s="755">
        <f>(E18/C18)-1</f>
        <v>-0.39215686274509809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s="81" customFormat="1" ht="12.75" customHeight="1" x14ac:dyDescent="0.2">
      <c r="A19" s="220">
        <v>321</v>
      </c>
      <c r="B19" s="358" t="s">
        <v>185</v>
      </c>
      <c r="C19" s="442">
        <f>C20+C21+C22+C23+C24+C25</f>
        <v>102000</v>
      </c>
      <c r="D19" s="527">
        <f>D25</f>
        <v>-40000</v>
      </c>
      <c r="E19" s="442">
        <f>E20+E21+E22+E23+E24+E25</f>
        <v>62000</v>
      </c>
      <c r="F19" s="756">
        <f>(E19/C19)-1</f>
        <v>-0.39215686274509809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</row>
    <row r="20" spans="1:42" s="81" customFormat="1" ht="12.75" customHeight="1" x14ac:dyDescent="0.2">
      <c r="A20" s="221">
        <v>321</v>
      </c>
      <c r="B20" s="359" t="s">
        <v>143</v>
      </c>
      <c r="C20" s="443">
        <v>5000</v>
      </c>
      <c r="D20" s="528"/>
      <c r="E20" s="443">
        <v>5000</v>
      </c>
      <c r="F20" s="757">
        <v>0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</row>
    <row r="21" spans="1:42" s="81" customFormat="1" ht="12.75" customHeight="1" x14ac:dyDescent="0.2">
      <c r="A21" s="221">
        <v>321</v>
      </c>
      <c r="B21" s="359" t="s">
        <v>144</v>
      </c>
      <c r="C21" s="443">
        <v>20000</v>
      </c>
      <c r="D21" s="528"/>
      <c r="E21" s="443">
        <v>20000</v>
      </c>
      <c r="F21" s="757">
        <v>0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1:42" s="4" customFormat="1" ht="12.75" customHeight="1" x14ac:dyDescent="0.2">
      <c r="A22" s="222">
        <v>321</v>
      </c>
      <c r="B22" s="360" t="s">
        <v>145</v>
      </c>
      <c r="C22" s="444">
        <v>25000</v>
      </c>
      <c r="D22" s="528"/>
      <c r="E22" s="444">
        <v>25000</v>
      </c>
      <c r="F22" s="761">
        <v>0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</row>
    <row r="23" spans="1:42" s="4" customFormat="1" ht="12.75" customHeight="1" x14ac:dyDescent="0.2">
      <c r="A23" s="221">
        <v>321</v>
      </c>
      <c r="B23" s="359" t="s">
        <v>186</v>
      </c>
      <c r="C23" s="443">
        <v>10000</v>
      </c>
      <c r="D23" s="528"/>
      <c r="E23" s="443">
        <v>10000</v>
      </c>
      <c r="F23" s="757">
        <v>0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</row>
    <row r="24" spans="1:42" s="39" customFormat="1" ht="12.75" customHeight="1" x14ac:dyDescent="0.2">
      <c r="A24" s="221">
        <v>321</v>
      </c>
      <c r="B24" s="359" t="s">
        <v>187</v>
      </c>
      <c r="C24" s="443">
        <v>2000</v>
      </c>
      <c r="D24" s="528"/>
      <c r="E24" s="443">
        <v>2000</v>
      </c>
      <c r="F24" s="757">
        <v>0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</row>
    <row r="25" spans="1:42" s="39" customFormat="1" ht="12.75" customHeight="1" x14ac:dyDescent="0.2">
      <c r="A25" s="620">
        <v>321</v>
      </c>
      <c r="B25" s="359" t="s">
        <v>405</v>
      </c>
      <c r="C25" s="599">
        <v>40000</v>
      </c>
      <c r="D25" s="593">
        <v>-40000</v>
      </c>
      <c r="E25" s="599">
        <f>C25+D25</f>
        <v>0</v>
      </c>
      <c r="F25" s="762">
        <v>-1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</row>
    <row r="26" spans="1:42" s="39" customFormat="1" ht="15" customHeight="1" x14ac:dyDescent="0.2">
      <c r="A26" s="223" t="s">
        <v>300</v>
      </c>
      <c r="B26" s="361" t="s">
        <v>30</v>
      </c>
      <c r="C26" s="438">
        <f>C29</f>
        <v>1720500</v>
      </c>
      <c r="D26" s="515">
        <f>D29</f>
        <v>25500</v>
      </c>
      <c r="E26" s="438">
        <f>E29</f>
        <v>1746000</v>
      </c>
      <c r="F26" s="752">
        <f>(E26/C26)-1</f>
        <v>1.482127288578905E-2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</row>
    <row r="27" spans="1:42" s="56" customFormat="1" ht="15" customHeight="1" x14ac:dyDescent="0.2">
      <c r="A27" s="224"/>
      <c r="B27" s="330" t="s">
        <v>137</v>
      </c>
      <c r="C27" s="445"/>
      <c r="D27" s="514"/>
      <c r="E27" s="445"/>
      <c r="F27" s="763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</row>
    <row r="28" spans="1:42" s="39" customFormat="1" ht="12.75" customHeight="1" x14ac:dyDescent="0.2">
      <c r="A28" s="225" t="s">
        <v>92</v>
      </c>
      <c r="B28" s="355" t="s">
        <v>116</v>
      </c>
      <c r="C28" s="446"/>
      <c r="D28" s="526"/>
      <c r="E28" s="446"/>
      <c r="F28" s="76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</row>
    <row r="29" spans="1:42" s="40" customFormat="1" ht="12.75" customHeight="1" x14ac:dyDescent="0.2">
      <c r="A29" s="226">
        <v>3</v>
      </c>
      <c r="B29" s="356" t="s">
        <v>62</v>
      </c>
      <c r="C29" s="447">
        <f>C30</f>
        <v>1720500</v>
      </c>
      <c r="D29" s="531">
        <f>D30</f>
        <v>25500</v>
      </c>
      <c r="E29" s="447">
        <f>C29+D29</f>
        <v>1746000</v>
      </c>
      <c r="F29" s="765">
        <v>1.4800000000000001E-2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</row>
    <row r="30" spans="1:42" s="40" customFormat="1" ht="12.75" customHeight="1" x14ac:dyDescent="0.2">
      <c r="A30" s="227">
        <v>32</v>
      </c>
      <c r="B30" s="357" t="s">
        <v>30</v>
      </c>
      <c r="C30" s="448">
        <f>C31+C43+C74+C77</f>
        <v>1720500</v>
      </c>
      <c r="D30" s="532">
        <f>D31+D43+D74+D77</f>
        <v>25500</v>
      </c>
      <c r="E30" s="448">
        <f>E31+E43+E74+E77</f>
        <v>1746000</v>
      </c>
      <c r="F30" s="766">
        <v>1.4800000000000001E-2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</row>
    <row r="31" spans="1:42" s="57" customFormat="1" ht="12.75" customHeight="1" x14ac:dyDescent="0.2">
      <c r="A31" s="228">
        <v>322</v>
      </c>
      <c r="B31" s="362" t="s">
        <v>32</v>
      </c>
      <c r="C31" s="442">
        <f>C32+C33+C34+C35+C36+C37+C38+C39+C40+C41+C42</f>
        <v>304000</v>
      </c>
      <c r="D31" s="527">
        <f>D35+D36+D41</f>
        <v>-1500</v>
      </c>
      <c r="E31" s="442">
        <f>E32+E33+E34+E35+E36+E37+E38+E39+E40+E41+E42</f>
        <v>302500</v>
      </c>
      <c r="F31" s="756">
        <f>(E31/C31)-1</f>
        <v>-4.9342105263158187E-3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</row>
    <row r="32" spans="1:42" ht="12.75" customHeight="1" x14ac:dyDescent="0.2">
      <c r="A32" s="221">
        <v>322</v>
      </c>
      <c r="B32" s="359" t="s">
        <v>147</v>
      </c>
      <c r="C32" s="443">
        <v>30000</v>
      </c>
      <c r="D32" s="528"/>
      <c r="E32" s="443">
        <v>30000</v>
      </c>
      <c r="F32" s="757">
        <v>0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</row>
    <row r="33" spans="1:42" ht="12.75" customHeight="1" x14ac:dyDescent="0.2">
      <c r="A33" s="221">
        <v>322</v>
      </c>
      <c r="B33" s="359" t="s">
        <v>146</v>
      </c>
      <c r="C33" s="443">
        <v>6000</v>
      </c>
      <c r="D33" s="528"/>
      <c r="E33" s="443">
        <v>6000</v>
      </c>
      <c r="F33" s="757">
        <v>0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</row>
    <row r="34" spans="1:42" ht="12.75" customHeight="1" x14ac:dyDescent="0.2">
      <c r="A34" s="221">
        <v>322</v>
      </c>
      <c r="B34" s="359" t="s">
        <v>148</v>
      </c>
      <c r="C34" s="443">
        <v>6000</v>
      </c>
      <c r="D34" s="528"/>
      <c r="E34" s="443">
        <v>6000</v>
      </c>
      <c r="F34" s="757">
        <v>0</v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</row>
    <row r="35" spans="1:42" ht="12.75" customHeight="1" x14ac:dyDescent="0.2">
      <c r="A35" s="221">
        <v>322</v>
      </c>
      <c r="B35" s="359" t="s">
        <v>149</v>
      </c>
      <c r="C35" s="443">
        <v>85000</v>
      </c>
      <c r="D35" s="528">
        <v>-5000</v>
      </c>
      <c r="E35" s="443">
        <f>C35+D35</f>
        <v>80000</v>
      </c>
      <c r="F35" s="757">
        <f>(E35/C35)-1</f>
        <v>-5.8823529411764719E-2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</row>
    <row r="36" spans="1:42" ht="12.75" customHeight="1" x14ac:dyDescent="0.2">
      <c r="A36" s="221">
        <v>322</v>
      </c>
      <c r="B36" s="359" t="s">
        <v>150</v>
      </c>
      <c r="C36" s="443">
        <v>80000</v>
      </c>
      <c r="D36" s="528">
        <v>5000</v>
      </c>
      <c r="E36" s="443">
        <f>C36+D36</f>
        <v>85000</v>
      </c>
      <c r="F36" s="757">
        <f>(E36/C36)-1</f>
        <v>6.25E-2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</row>
    <row r="37" spans="1:42" ht="12.75" customHeight="1" x14ac:dyDescent="0.2">
      <c r="A37" s="221">
        <v>322</v>
      </c>
      <c r="B37" s="359" t="s">
        <v>151</v>
      </c>
      <c r="C37" s="443">
        <v>8000</v>
      </c>
      <c r="D37" s="528"/>
      <c r="E37" s="443">
        <v>8000</v>
      </c>
      <c r="F37" s="757">
        <v>0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</row>
    <row r="38" spans="1:42" ht="12.75" customHeight="1" x14ac:dyDescent="0.2">
      <c r="A38" s="229">
        <v>322</v>
      </c>
      <c r="B38" s="363" t="s">
        <v>221</v>
      </c>
      <c r="C38" s="449">
        <v>10000</v>
      </c>
      <c r="D38" s="528"/>
      <c r="E38" s="449">
        <v>10000</v>
      </c>
      <c r="F38" s="767">
        <v>0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</row>
    <row r="39" spans="1:42" s="54" customFormat="1" ht="12.75" customHeight="1" x14ac:dyDescent="0.2">
      <c r="A39" s="221">
        <v>322</v>
      </c>
      <c r="B39" s="364" t="s">
        <v>222</v>
      </c>
      <c r="C39" s="449">
        <v>35000</v>
      </c>
      <c r="D39" s="528"/>
      <c r="E39" s="449">
        <v>35000</v>
      </c>
      <c r="F39" s="767">
        <v>0</v>
      </c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</row>
    <row r="40" spans="1:42" ht="12.75" customHeight="1" x14ac:dyDescent="0.2">
      <c r="A40" s="221">
        <v>322</v>
      </c>
      <c r="B40" s="364" t="s">
        <v>121</v>
      </c>
      <c r="C40" s="449">
        <v>25000</v>
      </c>
      <c r="D40" s="528"/>
      <c r="E40" s="449">
        <v>25000</v>
      </c>
      <c r="F40" s="767">
        <v>0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</row>
    <row r="41" spans="1:42" ht="12.75" customHeight="1" x14ac:dyDescent="0.2">
      <c r="A41" s="221">
        <v>322</v>
      </c>
      <c r="B41" s="364" t="s">
        <v>152</v>
      </c>
      <c r="C41" s="449">
        <v>4000</v>
      </c>
      <c r="D41" s="528">
        <v>-1500</v>
      </c>
      <c r="E41" s="449">
        <f>C41+D41</f>
        <v>2500</v>
      </c>
      <c r="F41" s="767">
        <f>(E41/C41)-1</f>
        <v>-0.375</v>
      </c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</row>
    <row r="42" spans="1:42" ht="12.75" customHeight="1" x14ac:dyDescent="0.2">
      <c r="A42" s="221">
        <v>322</v>
      </c>
      <c r="B42" s="364" t="s">
        <v>153</v>
      </c>
      <c r="C42" s="449">
        <v>15000</v>
      </c>
      <c r="D42" s="528"/>
      <c r="E42" s="449">
        <v>15000</v>
      </c>
      <c r="F42" s="767">
        <v>0</v>
      </c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</row>
    <row r="43" spans="1:42" ht="12.75" customHeight="1" x14ac:dyDescent="0.2">
      <c r="A43" s="230">
        <v>323</v>
      </c>
      <c r="B43" s="365" t="s">
        <v>33</v>
      </c>
      <c r="C43" s="450">
        <f>C44+C49+C54+C60+C67+C70</f>
        <v>1198000</v>
      </c>
      <c r="D43" s="529">
        <f>D44+D67+D70+D49</f>
        <v>34000</v>
      </c>
      <c r="E43" s="450">
        <f>E44+E49+E54+E60+E67+E70</f>
        <v>1232000</v>
      </c>
      <c r="F43" s="768">
        <f>(E43/C43)-1</f>
        <v>2.8380634390651194E-2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</row>
    <row r="44" spans="1:42" ht="12.75" customHeight="1" x14ac:dyDescent="0.2">
      <c r="A44" s="231">
        <v>323</v>
      </c>
      <c r="B44" s="366" t="s">
        <v>238</v>
      </c>
      <c r="C44" s="451">
        <f>C45+C46+C47+C48</f>
        <v>155000</v>
      </c>
      <c r="D44" s="530">
        <f>D48</f>
        <v>35000</v>
      </c>
      <c r="E44" s="451">
        <f>E45+E46+E47+E48</f>
        <v>190000</v>
      </c>
      <c r="F44" s="769">
        <f>(E44/C44)-1</f>
        <v>0.22580645161290325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</row>
    <row r="45" spans="1:42" s="54" customFormat="1" ht="12.75" customHeight="1" x14ac:dyDescent="0.2">
      <c r="A45" s="221">
        <v>323</v>
      </c>
      <c r="B45" s="364" t="s">
        <v>154</v>
      </c>
      <c r="C45" s="449">
        <v>65000</v>
      </c>
      <c r="D45" s="528"/>
      <c r="E45" s="449">
        <v>65000</v>
      </c>
      <c r="F45" s="767">
        <v>0</v>
      </c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</row>
    <row r="46" spans="1:42" ht="12.75" customHeight="1" x14ac:dyDescent="0.2">
      <c r="A46" s="221">
        <v>323</v>
      </c>
      <c r="B46" s="364" t="s">
        <v>155</v>
      </c>
      <c r="C46" s="449">
        <v>20000</v>
      </c>
      <c r="D46" s="528"/>
      <c r="E46" s="449">
        <v>20000</v>
      </c>
      <c r="F46" s="767">
        <v>0</v>
      </c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</row>
    <row r="47" spans="1:42" ht="12.75" customHeight="1" x14ac:dyDescent="0.2">
      <c r="A47" s="221">
        <v>323</v>
      </c>
      <c r="B47" s="364" t="s">
        <v>156</v>
      </c>
      <c r="C47" s="449">
        <v>55000</v>
      </c>
      <c r="D47" s="528"/>
      <c r="E47" s="449">
        <v>55000</v>
      </c>
      <c r="F47" s="767">
        <v>0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</row>
    <row r="48" spans="1:42" s="54" customFormat="1" ht="12.75" customHeight="1" x14ac:dyDescent="0.2">
      <c r="A48" s="221">
        <v>323</v>
      </c>
      <c r="B48" s="364" t="s">
        <v>354</v>
      </c>
      <c r="C48" s="449">
        <v>15000</v>
      </c>
      <c r="D48" s="528">
        <v>35000</v>
      </c>
      <c r="E48" s="449">
        <f>C48+D48</f>
        <v>50000</v>
      </c>
      <c r="F48" s="767">
        <f>(E48/C48)-1</f>
        <v>2.3333333333333335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</row>
    <row r="49" spans="1:42" s="54" customFormat="1" ht="12.75" customHeight="1" x14ac:dyDescent="0.2">
      <c r="A49" s="232">
        <v>323</v>
      </c>
      <c r="B49" s="367" t="s">
        <v>157</v>
      </c>
      <c r="C49" s="452">
        <f>C50++C51+C52+C53</f>
        <v>100000</v>
      </c>
      <c r="D49" s="530">
        <f>D53</f>
        <v>-5000</v>
      </c>
      <c r="E49" s="452">
        <f>E50+E51+E52+E53</f>
        <v>95000</v>
      </c>
      <c r="F49" s="770">
        <f>(E49/C49)-1</f>
        <v>-5.0000000000000044E-2</v>
      </c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</row>
    <row r="50" spans="1:42" ht="12.75" customHeight="1" x14ac:dyDescent="0.2">
      <c r="A50" s="221">
        <v>323</v>
      </c>
      <c r="B50" s="364" t="s">
        <v>298</v>
      </c>
      <c r="C50" s="449">
        <v>45000</v>
      </c>
      <c r="D50" s="528"/>
      <c r="E50" s="449">
        <v>45000</v>
      </c>
      <c r="F50" s="767">
        <v>0</v>
      </c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</row>
    <row r="51" spans="1:42" ht="12.75" customHeight="1" x14ac:dyDescent="0.2">
      <c r="A51" s="221">
        <v>323</v>
      </c>
      <c r="B51" s="364" t="s">
        <v>223</v>
      </c>
      <c r="C51" s="449">
        <v>5000</v>
      </c>
      <c r="D51" s="528"/>
      <c r="E51" s="449">
        <v>5000</v>
      </c>
      <c r="F51" s="767">
        <v>0</v>
      </c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</row>
    <row r="52" spans="1:42" s="11" customFormat="1" ht="12.75" customHeight="1" x14ac:dyDescent="0.2">
      <c r="A52" s="221">
        <v>323</v>
      </c>
      <c r="B52" s="364" t="s">
        <v>158</v>
      </c>
      <c r="C52" s="449">
        <v>25000</v>
      </c>
      <c r="D52" s="528"/>
      <c r="E52" s="449">
        <v>25000</v>
      </c>
      <c r="F52" s="767">
        <v>0</v>
      </c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</row>
    <row r="53" spans="1:42" s="11" customFormat="1" ht="12.75" customHeight="1" x14ac:dyDescent="0.2">
      <c r="A53" s="221">
        <v>323</v>
      </c>
      <c r="B53" s="364" t="s">
        <v>224</v>
      </c>
      <c r="C53" s="449">
        <v>25000</v>
      </c>
      <c r="D53" s="528">
        <v>-5000</v>
      </c>
      <c r="E53" s="449">
        <f>C53+D53</f>
        <v>20000</v>
      </c>
      <c r="F53" s="767">
        <f>(E53/C53)-1</f>
        <v>-0.19999999999999996</v>
      </c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</row>
    <row r="54" spans="1:42" ht="12.75" customHeight="1" x14ac:dyDescent="0.2">
      <c r="A54" s="232">
        <v>323</v>
      </c>
      <c r="B54" s="367" t="s">
        <v>159</v>
      </c>
      <c r="C54" s="452">
        <f>C55+C56+C57+C58+C59</f>
        <v>240000</v>
      </c>
      <c r="D54" s="530"/>
      <c r="E54" s="452">
        <f>E55+E56+E57+E58+E59</f>
        <v>240000</v>
      </c>
      <c r="F54" s="770">
        <v>0</v>
      </c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</row>
    <row r="55" spans="1:42" ht="12.75" customHeight="1" x14ac:dyDescent="0.2">
      <c r="A55" s="222">
        <v>323</v>
      </c>
      <c r="B55" s="368" t="s">
        <v>160</v>
      </c>
      <c r="C55" s="453">
        <v>30000</v>
      </c>
      <c r="D55" s="528"/>
      <c r="E55" s="453">
        <v>30000</v>
      </c>
      <c r="F55" s="771">
        <v>0</v>
      </c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</row>
    <row r="56" spans="1:42" ht="12.75" customHeight="1" x14ac:dyDescent="0.2">
      <c r="A56" s="222">
        <v>323</v>
      </c>
      <c r="B56" s="368" t="s">
        <v>161</v>
      </c>
      <c r="C56" s="453">
        <v>20000</v>
      </c>
      <c r="D56" s="528"/>
      <c r="E56" s="453">
        <v>20000</v>
      </c>
      <c r="F56" s="771">
        <v>0</v>
      </c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</row>
    <row r="57" spans="1:42" ht="12.75" customHeight="1" x14ac:dyDescent="0.2">
      <c r="A57" s="222">
        <v>323</v>
      </c>
      <c r="B57" s="368" t="s">
        <v>225</v>
      </c>
      <c r="C57" s="453">
        <v>160000</v>
      </c>
      <c r="D57" s="528"/>
      <c r="E57" s="453">
        <v>160000</v>
      </c>
      <c r="F57" s="771">
        <v>0</v>
      </c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</row>
    <row r="58" spans="1:42" ht="12.75" customHeight="1" x14ac:dyDescent="0.2">
      <c r="A58" s="222">
        <v>323</v>
      </c>
      <c r="B58" s="368" t="s">
        <v>297</v>
      </c>
      <c r="C58" s="453">
        <v>10000</v>
      </c>
      <c r="D58" s="528"/>
      <c r="E58" s="453">
        <v>10000</v>
      </c>
      <c r="F58" s="771">
        <v>0</v>
      </c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</row>
    <row r="59" spans="1:42" ht="12.75" customHeight="1" x14ac:dyDescent="0.2">
      <c r="A59" s="222">
        <v>323</v>
      </c>
      <c r="B59" s="368" t="s">
        <v>296</v>
      </c>
      <c r="C59" s="453">
        <v>20000</v>
      </c>
      <c r="D59" s="528"/>
      <c r="E59" s="453">
        <v>20000</v>
      </c>
      <c r="F59" s="771">
        <v>0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</row>
    <row r="60" spans="1:42" ht="12.75" customHeight="1" x14ac:dyDescent="0.2">
      <c r="A60" s="232">
        <v>323</v>
      </c>
      <c r="B60" s="367" t="s">
        <v>130</v>
      </c>
      <c r="C60" s="452">
        <f>C61+C62+C63+C64+C65+C66</f>
        <v>490000</v>
      </c>
      <c r="D60" s="530"/>
      <c r="E60" s="452">
        <f>E61+E62+E63+E64+E65+E66</f>
        <v>490000</v>
      </c>
      <c r="F60" s="770">
        <v>0</v>
      </c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</row>
    <row r="61" spans="1:42" s="61" customFormat="1" ht="12.75" customHeight="1" x14ac:dyDescent="0.2">
      <c r="A61" s="222">
        <v>323</v>
      </c>
      <c r="B61" s="368" t="s">
        <v>162</v>
      </c>
      <c r="C61" s="453">
        <v>30000</v>
      </c>
      <c r="D61" s="528"/>
      <c r="E61" s="453">
        <v>30000</v>
      </c>
      <c r="F61" s="771">
        <v>0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</row>
    <row r="62" spans="1:42" ht="12.75" customHeight="1" x14ac:dyDescent="0.2">
      <c r="A62" s="222">
        <v>323</v>
      </c>
      <c r="B62" s="368" t="s">
        <v>226</v>
      </c>
      <c r="C62" s="453">
        <v>10000</v>
      </c>
      <c r="D62" s="528"/>
      <c r="E62" s="453">
        <v>10000</v>
      </c>
      <c r="F62" s="771">
        <v>0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</row>
    <row r="63" spans="1:42" s="61" customFormat="1" ht="12.75" customHeight="1" x14ac:dyDescent="0.2">
      <c r="A63" s="222">
        <v>323</v>
      </c>
      <c r="B63" s="368" t="s">
        <v>163</v>
      </c>
      <c r="C63" s="453">
        <v>30000</v>
      </c>
      <c r="D63" s="528"/>
      <c r="E63" s="453">
        <v>30000</v>
      </c>
      <c r="F63" s="771">
        <v>0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</row>
    <row r="64" spans="1:42" s="61" customFormat="1" ht="12.75" customHeight="1" x14ac:dyDescent="0.2">
      <c r="A64" s="222">
        <v>323</v>
      </c>
      <c r="B64" s="368" t="s">
        <v>164</v>
      </c>
      <c r="C64" s="453">
        <v>100000</v>
      </c>
      <c r="D64" s="528"/>
      <c r="E64" s="453">
        <v>100000</v>
      </c>
      <c r="F64" s="771">
        <v>0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</row>
    <row r="65" spans="1:42" s="61" customFormat="1" ht="12.75" customHeight="1" x14ac:dyDescent="0.2">
      <c r="A65" s="222">
        <v>323</v>
      </c>
      <c r="B65" s="368" t="s">
        <v>165</v>
      </c>
      <c r="C65" s="453">
        <v>20000</v>
      </c>
      <c r="D65" s="528"/>
      <c r="E65" s="453">
        <v>20000</v>
      </c>
      <c r="F65" s="771">
        <v>0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</row>
    <row r="66" spans="1:42" ht="12.75" customHeight="1" x14ac:dyDescent="0.2">
      <c r="A66" s="222">
        <v>323</v>
      </c>
      <c r="B66" s="368" t="s">
        <v>166</v>
      </c>
      <c r="C66" s="453">
        <v>300000</v>
      </c>
      <c r="D66" s="528"/>
      <c r="E66" s="453">
        <v>300000</v>
      </c>
      <c r="F66" s="771">
        <v>0</v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</row>
    <row r="67" spans="1:42" ht="12.75" customHeight="1" x14ac:dyDescent="0.2">
      <c r="A67" s="232">
        <v>323</v>
      </c>
      <c r="B67" s="367" t="s">
        <v>131</v>
      </c>
      <c r="C67" s="452">
        <f>C68+C69</f>
        <v>40000</v>
      </c>
      <c r="D67" s="530">
        <f>D68+D69</f>
        <v>15000</v>
      </c>
      <c r="E67" s="452">
        <f>E68+E69</f>
        <v>55000</v>
      </c>
      <c r="F67" s="770">
        <f>(E67/C67)-1</f>
        <v>0.375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</row>
    <row r="68" spans="1:42" ht="12.75" customHeight="1" x14ac:dyDescent="0.2">
      <c r="A68" s="222">
        <v>323</v>
      </c>
      <c r="B68" s="368" t="s">
        <v>167</v>
      </c>
      <c r="C68" s="453">
        <v>25000</v>
      </c>
      <c r="D68" s="528">
        <v>-15000</v>
      </c>
      <c r="E68" s="453">
        <f>C68+D68</f>
        <v>10000</v>
      </c>
      <c r="F68" s="771">
        <f>(E68/C68)-1</f>
        <v>-0.6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</row>
    <row r="69" spans="1:42" ht="12.75" customHeight="1" x14ac:dyDescent="0.2">
      <c r="A69" s="222">
        <v>323</v>
      </c>
      <c r="B69" s="368" t="s">
        <v>168</v>
      </c>
      <c r="C69" s="453">
        <v>15000</v>
      </c>
      <c r="D69" s="528">
        <v>30000</v>
      </c>
      <c r="E69" s="453">
        <f>C69+D69</f>
        <v>45000</v>
      </c>
      <c r="F69" s="771">
        <f>(E69/C69)-1</f>
        <v>2</v>
      </c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</row>
    <row r="70" spans="1:42" ht="12.75" customHeight="1" x14ac:dyDescent="0.2">
      <c r="A70" s="232">
        <v>323</v>
      </c>
      <c r="B70" s="367" t="s">
        <v>132</v>
      </c>
      <c r="C70" s="452">
        <f>C71+C72+C73</f>
        <v>173000</v>
      </c>
      <c r="D70" s="530">
        <f>D71+D72+D73</f>
        <v>-11000</v>
      </c>
      <c r="E70" s="452">
        <f>E71+E72+E73</f>
        <v>162000</v>
      </c>
      <c r="F70" s="770">
        <f>(E70/C70)-1</f>
        <v>-6.3583815028901758E-2</v>
      </c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</row>
    <row r="71" spans="1:42" ht="12.75" customHeight="1" x14ac:dyDescent="0.2">
      <c r="A71" s="222">
        <v>323</v>
      </c>
      <c r="B71" s="368" t="s">
        <v>169</v>
      </c>
      <c r="C71" s="453">
        <v>150000</v>
      </c>
      <c r="D71" s="528"/>
      <c r="E71" s="453">
        <v>150000</v>
      </c>
      <c r="F71" s="771">
        <v>0</v>
      </c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</row>
    <row r="72" spans="1:42" ht="12.75" customHeight="1" x14ac:dyDescent="0.2">
      <c r="A72" s="222">
        <v>323</v>
      </c>
      <c r="B72" s="368" t="s">
        <v>295</v>
      </c>
      <c r="C72" s="453">
        <v>3000</v>
      </c>
      <c r="D72" s="528">
        <v>-1000</v>
      </c>
      <c r="E72" s="453">
        <f>C72+D72</f>
        <v>2000</v>
      </c>
      <c r="F72" s="771">
        <f>(E72/C72)-1</f>
        <v>-0.33333333333333337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</row>
    <row r="73" spans="1:42" ht="12.75" customHeight="1" x14ac:dyDescent="0.2">
      <c r="A73" s="222">
        <v>323</v>
      </c>
      <c r="B73" s="368" t="s">
        <v>170</v>
      </c>
      <c r="C73" s="453">
        <v>20000</v>
      </c>
      <c r="D73" s="528">
        <v>-10000</v>
      </c>
      <c r="E73" s="453">
        <f>C73+D73</f>
        <v>10000</v>
      </c>
      <c r="F73" s="771">
        <f>(E73/C73)-1</f>
        <v>-0.5</v>
      </c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</row>
    <row r="74" spans="1:42" s="54" customFormat="1" ht="12.75" customHeight="1" x14ac:dyDescent="0.2">
      <c r="A74" s="233">
        <v>324</v>
      </c>
      <c r="B74" s="369" t="s">
        <v>171</v>
      </c>
      <c r="C74" s="454">
        <f>C75+C76</f>
        <v>3000</v>
      </c>
      <c r="D74" s="527">
        <f>D75</f>
        <v>-1000</v>
      </c>
      <c r="E74" s="454">
        <f>E75+E76</f>
        <v>2000</v>
      </c>
      <c r="F74" s="772">
        <f>(E74/C74)-1</f>
        <v>-0.33333333333333337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</row>
    <row r="75" spans="1:42" ht="12.75" customHeight="1" x14ac:dyDescent="0.2">
      <c r="A75" s="222">
        <v>324</v>
      </c>
      <c r="B75" s="368" t="s">
        <v>172</v>
      </c>
      <c r="C75" s="453">
        <v>2000</v>
      </c>
      <c r="D75" s="528">
        <v>-1000</v>
      </c>
      <c r="E75" s="453">
        <f>C75+D75</f>
        <v>1000</v>
      </c>
      <c r="F75" s="771">
        <v>-0.5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</row>
    <row r="76" spans="1:42" ht="12.75" customHeight="1" x14ac:dyDescent="0.2">
      <c r="A76" s="222">
        <v>324</v>
      </c>
      <c r="B76" s="368" t="s">
        <v>173</v>
      </c>
      <c r="C76" s="453">
        <v>1000</v>
      </c>
      <c r="D76" s="528"/>
      <c r="E76" s="453">
        <v>1000</v>
      </c>
      <c r="F76" s="771">
        <v>0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</row>
    <row r="77" spans="1:42" ht="12.75" customHeight="1" x14ac:dyDescent="0.2">
      <c r="A77" s="220">
        <v>329</v>
      </c>
      <c r="B77" s="369" t="s">
        <v>34</v>
      </c>
      <c r="C77" s="454">
        <f>C78+C82+C84+C89+C91</f>
        <v>215500</v>
      </c>
      <c r="D77" s="527">
        <f>D78</f>
        <v>-6000</v>
      </c>
      <c r="E77" s="454">
        <f>C77+D77</f>
        <v>209500</v>
      </c>
      <c r="F77" s="772">
        <f>(E77/C77)-1</f>
        <v>-2.784222737819031E-2</v>
      </c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</row>
    <row r="78" spans="1:42" s="54" customFormat="1" ht="12.75" customHeight="1" x14ac:dyDescent="0.2">
      <c r="A78" s="232">
        <v>329</v>
      </c>
      <c r="B78" s="366" t="s">
        <v>133</v>
      </c>
      <c r="C78" s="451">
        <f>C79+C80+C81</f>
        <v>37500</v>
      </c>
      <c r="D78" s="530">
        <f>D79+D80+D81</f>
        <v>-6000</v>
      </c>
      <c r="E78" s="451">
        <f>E79+E80+E81</f>
        <v>31500</v>
      </c>
      <c r="F78" s="769">
        <f>(E78/C78)-1</f>
        <v>-0.16000000000000003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</row>
    <row r="79" spans="1:42" s="54" customFormat="1" ht="12.75" customHeight="1" x14ac:dyDescent="0.2">
      <c r="A79" s="222">
        <v>329</v>
      </c>
      <c r="B79" s="360" t="s">
        <v>174</v>
      </c>
      <c r="C79" s="444">
        <v>2500</v>
      </c>
      <c r="D79" s="528">
        <v>-1000</v>
      </c>
      <c r="E79" s="444">
        <f>C79+D79</f>
        <v>1500</v>
      </c>
      <c r="F79" s="761">
        <f>(E79/C79)-1</f>
        <v>-0.4</v>
      </c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</row>
    <row r="80" spans="1:42" ht="12.75" customHeight="1" x14ac:dyDescent="0.2">
      <c r="A80" s="222">
        <v>329</v>
      </c>
      <c r="B80" s="368" t="s">
        <v>175</v>
      </c>
      <c r="C80" s="453">
        <v>15000</v>
      </c>
      <c r="D80" s="528"/>
      <c r="E80" s="453">
        <v>15000</v>
      </c>
      <c r="F80" s="771">
        <v>0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</row>
    <row r="81" spans="1:42" ht="12.75" customHeight="1" x14ac:dyDescent="0.2">
      <c r="A81" s="222">
        <v>329</v>
      </c>
      <c r="B81" s="360" t="s">
        <v>176</v>
      </c>
      <c r="C81" s="444">
        <v>20000</v>
      </c>
      <c r="D81" s="528">
        <v>-5000</v>
      </c>
      <c r="E81" s="444">
        <f>C81+D81</f>
        <v>15000</v>
      </c>
      <c r="F81" s="761">
        <f>(E81/C81)-1</f>
        <v>-0.25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</row>
    <row r="82" spans="1:42" ht="12.75" customHeight="1" x14ac:dyDescent="0.2">
      <c r="A82" s="232">
        <v>329</v>
      </c>
      <c r="B82" s="366" t="s">
        <v>123</v>
      </c>
      <c r="C82" s="451">
        <f>C83</f>
        <v>60000</v>
      </c>
      <c r="D82" s="530"/>
      <c r="E82" s="451">
        <f>E83</f>
        <v>60000</v>
      </c>
      <c r="F82" s="769">
        <v>0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</row>
    <row r="83" spans="1:42" s="54" customFormat="1" ht="12.75" customHeight="1" x14ac:dyDescent="0.2">
      <c r="A83" s="222">
        <v>329</v>
      </c>
      <c r="B83" s="360" t="s">
        <v>123</v>
      </c>
      <c r="C83" s="444">
        <v>60000</v>
      </c>
      <c r="D83" s="528"/>
      <c r="E83" s="444">
        <v>60000</v>
      </c>
      <c r="F83" s="761">
        <v>0</v>
      </c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</row>
    <row r="84" spans="1:42" s="54" customFormat="1" ht="12.75" customHeight="1" x14ac:dyDescent="0.2">
      <c r="A84" s="232">
        <v>329</v>
      </c>
      <c r="B84" s="366" t="s">
        <v>177</v>
      </c>
      <c r="C84" s="451">
        <f>C85+C86+C87+C88</f>
        <v>8000</v>
      </c>
      <c r="D84" s="530"/>
      <c r="E84" s="451">
        <f>E85+E86+E87+E88</f>
        <v>8000</v>
      </c>
      <c r="F84" s="769">
        <v>0</v>
      </c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</row>
    <row r="85" spans="1:42" ht="12.75" customHeight="1" x14ac:dyDescent="0.2">
      <c r="A85" s="222">
        <v>329</v>
      </c>
      <c r="B85" s="360" t="s">
        <v>178</v>
      </c>
      <c r="C85" s="444">
        <v>2000</v>
      </c>
      <c r="D85" s="528"/>
      <c r="E85" s="444">
        <v>2000</v>
      </c>
      <c r="F85" s="761">
        <v>0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</row>
    <row r="86" spans="1:42" ht="12.75" customHeight="1" x14ac:dyDescent="0.2">
      <c r="A86" s="222">
        <v>329</v>
      </c>
      <c r="B86" s="360" t="s">
        <v>179</v>
      </c>
      <c r="C86" s="444">
        <v>2000</v>
      </c>
      <c r="D86" s="528"/>
      <c r="E86" s="444">
        <v>2000</v>
      </c>
      <c r="F86" s="761">
        <v>0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</row>
    <row r="87" spans="1:42" ht="12.75" customHeight="1" x14ac:dyDescent="0.2">
      <c r="A87" s="222">
        <v>329</v>
      </c>
      <c r="B87" s="360" t="s">
        <v>180</v>
      </c>
      <c r="C87" s="444">
        <v>2000</v>
      </c>
      <c r="D87" s="528"/>
      <c r="E87" s="444">
        <v>2000</v>
      </c>
      <c r="F87" s="761">
        <v>0</v>
      </c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</row>
    <row r="88" spans="1:42" ht="12.75" customHeight="1" x14ac:dyDescent="0.2">
      <c r="A88" s="222">
        <v>329</v>
      </c>
      <c r="B88" s="360" t="s">
        <v>181</v>
      </c>
      <c r="C88" s="444">
        <v>2000</v>
      </c>
      <c r="D88" s="528"/>
      <c r="E88" s="444">
        <v>2000</v>
      </c>
      <c r="F88" s="761">
        <v>0</v>
      </c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</row>
    <row r="89" spans="1:42" s="54" customFormat="1" ht="12.75" customHeight="1" x14ac:dyDescent="0.2">
      <c r="A89" s="232">
        <v>329</v>
      </c>
      <c r="B89" s="366" t="s">
        <v>182</v>
      </c>
      <c r="C89" s="451">
        <f>C90</f>
        <v>10000</v>
      </c>
      <c r="D89" s="530"/>
      <c r="E89" s="451">
        <f>E90</f>
        <v>10000</v>
      </c>
      <c r="F89" s="769">
        <v>0</v>
      </c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</row>
    <row r="90" spans="1:42" ht="12.75" customHeight="1" x14ac:dyDescent="0.2">
      <c r="A90" s="222">
        <v>329</v>
      </c>
      <c r="B90" s="360" t="s">
        <v>182</v>
      </c>
      <c r="C90" s="444">
        <v>10000</v>
      </c>
      <c r="D90" s="528"/>
      <c r="E90" s="444">
        <v>10000</v>
      </c>
      <c r="F90" s="761">
        <v>0</v>
      </c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</row>
    <row r="91" spans="1:42" s="11" customFormat="1" ht="12.75" customHeight="1" x14ac:dyDescent="0.2">
      <c r="A91" s="232">
        <v>329</v>
      </c>
      <c r="B91" s="366" t="s">
        <v>34</v>
      </c>
      <c r="C91" s="451">
        <f>C92</f>
        <v>100000</v>
      </c>
      <c r="D91" s="530"/>
      <c r="E91" s="451">
        <f>E92</f>
        <v>100000</v>
      </c>
      <c r="F91" s="769">
        <v>0</v>
      </c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</row>
    <row r="92" spans="1:42" s="11" customFormat="1" ht="12.75" customHeight="1" x14ac:dyDescent="0.2">
      <c r="A92" s="234">
        <v>329</v>
      </c>
      <c r="B92" s="360" t="s">
        <v>34</v>
      </c>
      <c r="C92" s="444">
        <v>100000</v>
      </c>
      <c r="D92" s="528"/>
      <c r="E92" s="444">
        <v>100000</v>
      </c>
      <c r="F92" s="761">
        <v>0</v>
      </c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</row>
    <row r="93" spans="1:42" s="16" customFormat="1" ht="15" customHeight="1" x14ac:dyDescent="0.2">
      <c r="A93" s="235" t="s">
        <v>469</v>
      </c>
      <c r="B93" s="370" t="s">
        <v>35</v>
      </c>
      <c r="C93" s="438">
        <f>C96</f>
        <v>166000</v>
      </c>
      <c r="D93" s="515">
        <v>105000</v>
      </c>
      <c r="E93" s="438">
        <f>E96+E104</f>
        <v>271000</v>
      </c>
      <c r="F93" s="752">
        <f>(E93/C93)-1</f>
        <v>0.6325301204819278</v>
      </c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</row>
    <row r="94" spans="1:42" s="16" customFormat="1" ht="15" customHeight="1" x14ac:dyDescent="0.2">
      <c r="A94" s="236"/>
      <c r="B94" s="330" t="s">
        <v>137</v>
      </c>
      <c r="C94" s="512"/>
      <c r="D94" s="516"/>
      <c r="E94" s="512"/>
      <c r="F94" s="773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</row>
    <row r="95" spans="1:42" s="52" customFormat="1" ht="12.75" customHeight="1" x14ac:dyDescent="0.2">
      <c r="A95" s="237" t="s">
        <v>138</v>
      </c>
      <c r="B95" s="371" t="s">
        <v>116</v>
      </c>
      <c r="C95" s="444"/>
      <c r="D95" s="528"/>
      <c r="E95" s="444"/>
      <c r="F95" s="761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</row>
    <row r="96" spans="1:42" s="16" customFormat="1" ht="12.75" customHeight="1" x14ac:dyDescent="0.2">
      <c r="A96" s="238">
        <v>3</v>
      </c>
      <c r="B96" s="356" t="s">
        <v>62</v>
      </c>
      <c r="C96" s="440">
        <f t="shared" ref="C96:C97" si="0">C97</f>
        <v>166000</v>
      </c>
      <c r="D96" s="531"/>
      <c r="E96" s="440">
        <f>E97</f>
        <v>166000</v>
      </c>
      <c r="F96" s="754">
        <v>0</v>
      </c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</row>
    <row r="97" spans="1:42" s="16" customFormat="1" ht="12.75" customHeight="1" x14ac:dyDescent="0.2">
      <c r="A97" s="239">
        <v>34</v>
      </c>
      <c r="B97" s="372" t="s">
        <v>35</v>
      </c>
      <c r="C97" s="441">
        <f t="shared" si="0"/>
        <v>166000</v>
      </c>
      <c r="D97" s="532"/>
      <c r="E97" s="441">
        <f>E98</f>
        <v>166000</v>
      </c>
      <c r="F97" s="755">
        <v>0</v>
      </c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</row>
    <row r="98" spans="1:42" s="16" customFormat="1" ht="12.75" customHeight="1" x14ac:dyDescent="0.2">
      <c r="A98" s="240">
        <v>343</v>
      </c>
      <c r="B98" s="358" t="s">
        <v>36</v>
      </c>
      <c r="C98" s="442">
        <f>C99+C100+C101+C102+C103</f>
        <v>166000</v>
      </c>
      <c r="D98" s="527"/>
      <c r="E98" s="442">
        <f>E99+E100+E101+E102+E103</f>
        <v>166000</v>
      </c>
      <c r="F98" s="756">
        <v>0</v>
      </c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</row>
    <row r="99" spans="1:42" s="16" customFormat="1" ht="12.75" customHeight="1" x14ac:dyDescent="0.2">
      <c r="A99" s="241">
        <v>343</v>
      </c>
      <c r="B99" s="373" t="s">
        <v>122</v>
      </c>
      <c r="C99" s="444">
        <v>60000</v>
      </c>
      <c r="D99" s="528"/>
      <c r="E99" s="444">
        <v>60000</v>
      </c>
      <c r="F99" s="761">
        <v>0</v>
      </c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</row>
    <row r="100" spans="1:42" s="16" customFormat="1" ht="12.75" customHeight="1" x14ac:dyDescent="0.2">
      <c r="A100" s="241">
        <v>343</v>
      </c>
      <c r="B100" s="373" t="s">
        <v>228</v>
      </c>
      <c r="C100" s="444">
        <v>3000</v>
      </c>
      <c r="D100" s="528"/>
      <c r="E100" s="444">
        <v>3000</v>
      </c>
      <c r="F100" s="761">
        <v>0</v>
      </c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</row>
    <row r="101" spans="1:42" s="16" customFormat="1" ht="12.75" customHeight="1" x14ac:dyDescent="0.2">
      <c r="A101" s="241">
        <v>343</v>
      </c>
      <c r="B101" s="373" t="s">
        <v>227</v>
      </c>
      <c r="C101" s="444">
        <v>8000</v>
      </c>
      <c r="D101" s="528"/>
      <c r="E101" s="444">
        <v>8000</v>
      </c>
      <c r="F101" s="761">
        <v>0</v>
      </c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</row>
    <row r="102" spans="1:42" s="16" customFormat="1" ht="12.75" customHeight="1" x14ac:dyDescent="0.2">
      <c r="A102" s="241">
        <v>343</v>
      </c>
      <c r="B102" s="373" t="s">
        <v>183</v>
      </c>
      <c r="C102" s="444">
        <v>45000</v>
      </c>
      <c r="D102" s="528"/>
      <c r="E102" s="444">
        <v>45000</v>
      </c>
      <c r="F102" s="761">
        <v>0</v>
      </c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</row>
    <row r="103" spans="1:42" s="16" customFormat="1" ht="12.75" customHeight="1" x14ac:dyDescent="0.2">
      <c r="A103" s="621">
        <v>343</v>
      </c>
      <c r="B103" s="373" t="s">
        <v>355</v>
      </c>
      <c r="C103" s="592">
        <v>50000</v>
      </c>
      <c r="D103" s="593"/>
      <c r="E103" s="592">
        <v>50000</v>
      </c>
      <c r="F103" s="774">
        <v>0</v>
      </c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</row>
    <row r="104" spans="1:42" s="16" customFormat="1" ht="12.75" customHeight="1" x14ac:dyDescent="0.2">
      <c r="A104" s="647">
        <v>5</v>
      </c>
      <c r="B104" s="648" t="s">
        <v>392</v>
      </c>
      <c r="C104" s="747">
        <v>0</v>
      </c>
      <c r="D104" s="629">
        <f t="shared" ref="D104:E106" si="1">D105</f>
        <v>105000</v>
      </c>
      <c r="E104" s="748">
        <f t="shared" si="1"/>
        <v>105000</v>
      </c>
      <c r="F104" s="775">
        <v>1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</row>
    <row r="105" spans="1:42" s="16" customFormat="1" ht="12.75" customHeight="1" x14ac:dyDescent="0.2">
      <c r="A105" s="652">
        <v>54</v>
      </c>
      <c r="B105" s="653" t="s">
        <v>393</v>
      </c>
      <c r="C105" s="632">
        <v>0</v>
      </c>
      <c r="D105" s="631">
        <f t="shared" si="1"/>
        <v>105000</v>
      </c>
      <c r="E105" s="632">
        <f t="shared" si="1"/>
        <v>105000</v>
      </c>
      <c r="F105" s="776">
        <v>1</v>
      </c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</row>
    <row r="106" spans="1:42" s="16" customFormat="1" ht="21.75" customHeight="1" x14ac:dyDescent="0.2">
      <c r="A106" s="650">
        <v>544</v>
      </c>
      <c r="B106" s="645" t="s">
        <v>394</v>
      </c>
      <c r="C106" s="651">
        <v>0</v>
      </c>
      <c r="D106" s="630">
        <f t="shared" si="1"/>
        <v>105000</v>
      </c>
      <c r="E106" s="651">
        <f t="shared" si="1"/>
        <v>105000</v>
      </c>
      <c r="F106" s="777">
        <v>1</v>
      </c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</row>
    <row r="107" spans="1:42" s="16" customFormat="1" ht="23.25" customHeight="1" x14ac:dyDescent="0.2">
      <c r="A107" s="639">
        <v>544</v>
      </c>
      <c r="B107" s="640" t="s">
        <v>394</v>
      </c>
      <c r="C107" s="628">
        <v>0</v>
      </c>
      <c r="D107" s="593">
        <v>105000</v>
      </c>
      <c r="E107" s="628">
        <v>105000</v>
      </c>
      <c r="F107" s="778">
        <v>1</v>
      </c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</row>
    <row r="108" spans="1:42" s="16" customFormat="1" ht="15" customHeight="1" x14ac:dyDescent="0.2">
      <c r="A108" s="242" t="s">
        <v>134</v>
      </c>
      <c r="B108" s="329" t="s">
        <v>139</v>
      </c>
      <c r="C108" s="455">
        <f>C111</f>
        <v>400000</v>
      </c>
      <c r="D108" s="515"/>
      <c r="E108" s="455">
        <f>E111</f>
        <v>400000</v>
      </c>
      <c r="F108" s="779">
        <v>0</v>
      </c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</row>
    <row r="109" spans="1:42" s="16" customFormat="1" ht="15" customHeight="1" x14ac:dyDescent="0.2">
      <c r="A109" s="243" t="s">
        <v>250</v>
      </c>
      <c r="B109" s="330" t="s">
        <v>137</v>
      </c>
      <c r="C109" s="438"/>
      <c r="D109" s="514"/>
      <c r="E109" s="438"/>
      <c r="F109" s="752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</row>
    <row r="110" spans="1:42" s="52" customFormat="1" ht="12.75" customHeight="1" x14ac:dyDescent="0.2">
      <c r="A110" s="244" t="s">
        <v>93</v>
      </c>
      <c r="B110" s="374" t="s">
        <v>116</v>
      </c>
      <c r="C110" s="439"/>
      <c r="D110" s="526"/>
      <c r="E110" s="439"/>
      <c r="F110" s="753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</row>
    <row r="111" spans="1:42" s="16" customFormat="1" ht="12.75" customHeight="1" x14ac:dyDescent="0.2">
      <c r="A111" s="245">
        <v>4</v>
      </c>
      <c r="B111" s="375" t="s">
        <v>124</v>
      </c>
      <c r="C111" s="456">
        <f>C112</f>
        <v>400000</v>
      </c>
      <c r="D111" s="531"/>
      <c r="E111" s="456">
        <f>E112</f>
        <v>400000</v>
      </c>
      <c r="F111" s="780">
        <v>0</v>
      </c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</row>
    <row r="112" spans="1:42" s="16" customFormat="1" ht="12.75" customHeight="1" x14ac:dyDescent="0.2">
      <c r="A112" s="246">
        <v>41</v>
      </c>
      <c r="B112" s="376" t="s">
        <v>135</v>
      </c>
      <c r="C112" s="441">
        <f>C113</f>
        <v>400000</v>
      </c>
      <c r="D112" s="532"/>
      <c r="E112" s="441">
        <f>E113</f>
        <v>400000</v>
      </c>
      <c r="F112" s="755">
        <v>0</v>
      </c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</row>
    <row r="113" spans="1:42" s="16" customFormat="1" ht="12.75" customHeight="1" x14ac:dyDescent="0.2">
      <c r="A113" s="247">
        <v>412</v>
      </c>
      <c r="B113" s="362" t="s">
        <v>59</v>
      </c>
      <c r="C113" s="457">
        <f>C114+C115</f>
        <v>400000</v>
      </c>
      <c r="D113" s="527"/>
      <c r="E113" s="457">
        <f>E114+E115</f>
        <v>400000</v>
      </c>
      <c r="F113" s="781">
        <v>0</v>
      </c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</row>
    <row r="114" spans="1:42" s="52" customFormat="1" ht="12.75" customHeight="1" x14ac:dyDescent="0.2">
      <c r="A114" s="222">
        <v>412</v>
      </c>
      <c r="B114" s="360" t="s">
        <v>305</v>
      </c>
      <c r="C114" s="444">
        <v>150000</v>
      </c>
      <c r="D114" s="528"/>
      <c r="E114" s="444">
        <v>150000</v>
      </c>
      <c r="F114" s="761">
        <v>0</v>
      </c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</row>
    <row r="115" spans="1:42" s="16" customFormat="1" ht="12.75" customHeight="1" x14ac:dyDescent="0.2">
      <c r="A115" s="594">
        <v>412</v>
      </c>
      <c r="B115" s="595" t="s">
        <v>356</v>
      </c>
      <c r="C115" s="592">
        <v>250000</v>
      </c>
      <c r="D115" s="593"/>
      <c r="E115" s="592">
        <v>250000</v>
      </c>
      <c r="F115" s="774">
        <v>0</v>
      </c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</row>
    <row r="116" spans="1:42" s="16" customFormat="1" ht="15" customHeight="1" x14ac:dyDescent="0.2">
      <c r="A116" s="249" t="s">
        <v>347</v>
      </c>
      <c r="B116" s="378" t="s">
        <v>357</v>
      </c>
      <c r="C116" s="438">
        <f>C119</f>
        <v>80000</v>
      </c>
      <c r="D116" s="515">
        <f>D119</f>
        <v>-80000</v>
      </c>
      <c r="E116" s="438">
        <f>C116+D116</f>
        <v>0</v>
      </c>
      <c r="F116" s="752">
        <v>-1</v>
      </c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</row>
    <row r="117" spans="1:42" s="16" customFormat="1" ht="15" customHeight="1" x14ac:dyDescent="0.2">
      <c r="A117" s="250"/>
      <c r="B117" s="330" t="s">
        <v>137</v>
      </c>
      <c r="C117" s="445"/>
      <c r="D117" s="514"/>
      <c r="E117" s="445"/>
      <c r="F117" s="763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</row>
    <row r="118" spans="1:42" s="16" customFormat="1" ht="12.75" customHeight="1" x14ac:dyDescent="0.2">
      <c r="A118" s="251" t="s">
        <v>98</v>
      </c>
      <c r="B118" s="355" t="s">
        <v>115</v>
      </c>
      <c r="C118" s="439"/>
      <c r="D118" s="526"/>
      <c r="E118" s="439"/>
      <c r="F118" s="753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</row>
    <row r="119" spans="1:42" s="16" customFormat="1" ht="12.75" customHeight="1" x14ac:dyDescent="0.2">
      <c r="A119" s="226">
        <v>4</v>
      </c>
      <c r="B119" s="356" t="s">
        <v>124</v>
      </c>
      <c r="C119" s="440">
        <f t="shared" ref="C119:C121" si="2">C120</f>
        <v>80000</v>
      </c>
      <c r="D119" s="531">
        <f t="shared" ref="D119:E121" si="3">D120</f>
        <v>-80000</v>
      </c>
      <c r="E119" s="440">
        <f t="shared" si="3"/>
        <v>0</v>
      </c>
      <c r="F119" s="754">
        <v>-1</v>
      </c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</row>
    <row r="120" spans="1:42" s="52" customFormat="1" ht="12.75" customHeight="1" x14ac:dyDescent="0.2">
      <c r="A120" s="219">
        <v>42</v>
      </c>
      <c r="B120" s="357" t="s">
        <v>332</v>
      </c>
      <c r="C120" s="441">
        <f t="shared" si="2"/>
        <v>80000</v>
      </c>
      <c r="D120" s="532">
        <f t="shared" si="3"/>
        <v>-80000</v>
      </c>
      <c r="E120" s="441">
        <f t="shared" si="3"/>
        <v>0</v>
      </c>
      <c r="F120" s="755">
        <v>-1</v>
      </c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</row>
    <row r="121" spans="1:42" s="16" customFormat="1" ht="12.75" customHeight="1" x14ac:dyDescent="0.2">
      <c r="A121" s="252">
        <v>423</v>
      </c>
      <c r="B121" s="379" t="s">
        <v>333</v>
      </c>
      <c r="C121" s="457">
        <f t="shared" si="2"/>
        <v>80000</v>
      </c>
      <c r="D121" s="527">
        <f t="shared" si="3"/>
        <v>-80000</v>
      </c>
      <c r="E121" s="457">
        <f t="shared" si="3"/>
        <v>0</v>
      </c>
      <c r="F121" s="781">
        <v>-1</v>
      </c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</row>
    <row r="122" spans="1:42" s="16" customFormat="1" ht="12.75" customHeight="1" x14ac:dyDescent="0.2">
      <c r="A122" s="253">
        <v>423</v>
      </c>
      <c r="B122" s="380" t="s">
        <v>358</v>
      </c>
      <c r="C122" s="458">
        <v>80000</v>
      </c>
      <c r="D122" s="528">
        <v>-80000</v>
      </c>
      <c r="E122" s="458">
        <f>C122+D122</f>
        <v>0</v>
      </c>
      <c r="F122" s="760">
        <v>-1</v>
      </c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</row>
    <row r="123" spans="1:42" s="16" customFormat="1" ht="20.100000000000001" customHeight="1" x14ac:dyDescent="0.2">
      <c r="A123" s="248" t="s">
        <v>246</v>
      </c>
      <c r="B123" s="377"/>
      <c r="C123" s="437">
        <f>C124+C131+C138+C145+C152+C159+C173+C166</f>
        <v>990000</v>
      </c>
      <c r="D123" s="513">
        <f>D124+D131+D138+D145+D152+D159+D166+D173</f>
        <v>1270000</v>
      </c>
      <c r="E123" s="437">
        <f>E124+E131+E145+E152+E159+E166+E173+E138</f>
        <v>2260000</v>
      </c>
      <c r="F123" s="782">
        <f>(E123/C123)-1</f>
        <v>1.2828282828282829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</row>
    <row r="124" spans="1:42" s="16" customFormat="1" ht="15" customHeight="1" x14ac:dyDescent="0.2">
      <c r="A124" s="249" t="s">
        <v>251</v>
      </c>
      <c r="B124" s="378" t="s">
        <v>142</v>
      </c>
      <c r="C124" s="438">
        <f>C127</f>
        <v>30000</v>
      </c>
      <c r="D124" s="515"/>
      <c r="E124" s="438">
        <f>E127</f>
        <v>30000</v>
      </c>
      <c r="F124" s="752">
        <v>0</v>
      </c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</row>
    <row r="125" spans="1:42" s="16" customFormat="1" ht="15" customHeight="1" x14ac:dyDescent="0.2">
      <c r="A125" s="250"/>
      <c r="B125" s="330" t="s">
        <v>137</v>
      </c>
      <c r="C125" s="445"/>
      <c r="D125" s="514"/>
      <c r="E125" s="445"/>
      <c r="F125" s="763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</row>
    <row r="126" spans="1:42" s="16" customFormat="1" ht="12.75" customHeight="1" x14ac:dyDescent="0.2">
      <c r="A126" s="251" t="s">
        <v>98</v>
      </c>
      <c r="B126" s="355" t="s">
        <v>115</v>
      </c>
      <c r="C126" s="439"/>
      <c r="D126" s="526"/>
      <c r="E126" s="439"/>
      <c r="F126" s="753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</row>
    <row r="127" spans="1:42" s="16" customFormat="1" ht="12.75" customHeight="1" x14ac:dyDescent="0.2">
      <c r="A127" s="226">
        <v>3</v>
      </c>
      <c r="B127" s="356" t="s">
        <v>62</v>
      </c>
      <c r="C127" s="440">
        <f t="shared" ref="C127:C129" si="4">C128</f>
        <v>30000</v>
      </c>
      <c r="D127" s="531"/>
      <c r="E127" s="440">
        <v>30000</v>
      </c>
      <c r="F127" s="754">
        <v>0</v>
      </c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</row>
    <row r="128" spans="1:42" s="16" customFormat="1" ht="12.75" customHeight="1" x14ac:dyDescent="0.2">
      <c r="A128" s="219">
        <v>32</v>
      </c>
      <c r="B128" s="357" t="s">
        <v>30</v>
      </c>
      <c r="C128" s="441">
        <f t="shared" si="4"/>
        <v>30000</v>
      </c>
      <c r="D128" s="532"/>
      <c r="E128" s="441">
        <v>30000</v>
      </c>
      <c r="F128" s="755">
        <v>0</v>
      </c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</row>
    <row r="129" spans="1:42" s="16" customFormat="1" ht="12.75" customHeight="1" x14ac:dyDescent="0.2">
      <c r="A129" s="252">
        <v>323</v>
      </c>
      <c r="B129" s="379" t="s">
        <v>33</v>
      </c>
      <c r="C129" s="457">
        <f t="shared" si="4"/>
        <v>30000</v>
      </c>
      <c r="D129" s="527"/>
      <c r="E129" s="457">
        <v>30000</v>
      </c>
      <c r="F129" s="781">
        <v>0</v>
      </c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</row>
    <row r="130" spans="1:42" s="45" customFormat="1" ht="12.75" customHeight="1" x14ac:dyDescent="0.2">
      <c r="A130" s="253">
        <v>323</v>
      </c>
      <c r="B130" s="380" t="s">
        <v>33</v>
      </c>
      <c r="C130" s="458">
        <v>30000</v>
      </c>
      <c r="D130" s="528"/>
      <c r="E130" s="458">
        <v>30000</v>
      </c>
      <c r="F130" s="760">
        <v>0</v>
      </c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</row>
    <row r="131" spans="1:42" s="16" customFormat="1" ht="15" customHeight="1" x14ac:dyDescent="0.2">
      <c r="A131" s="249" t="s">
        <v>195</v>
      </c>
      <c r="B131" s="95" t="s">
        <v>306</v>
      </c>
      <c r="C131" s="438">
        <f>C134</f>
        <v>160000</v>
      </c>
      <c r="D131" s="515">
        <f>D134</f>
        <v>10000</v>
      </c>
      <c r="E131" s="438">
        <f>E134</f>
        <v>170000</v>
      </c>
      <c r="F131" s="752">
        <f>(E131/C131)-1</f>
        <v>6.25E-2</v>
      </c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</row>
    <row r="132" spans="1:42" s="16" customFormat="1" ht="15" customHeight="1" x14ac:dyDescent="0.2">
      <c r="A132" s="250" t="s">
        <v>304</v>
      </c>
      <c r="B132" s="330" t="s">
        <v>137</v>
      </c>
      <c r="C132" s="438"/>
      <c r="D132" s="514"/>
      <c r="E132" s="438"/>
      <c r="F132" s="752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</row>
    <row r="133" spans="1:42" s="52" customFormat="1" ht="12.75" customHeight="1" x14ac:dyDescent="0.2">
      <c r="A133" s="254" t="s">
        <v>96</v>
      </c>
      <c r="B133" s="355" t="s">
        <v>116</v>
      </c>
      <c r="C133" s="439"/>
      <c r="D133" s="526"/>
      <c r="E133" s="439"/>
      <c r="F133" s="753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</row>
    <row r="134" spans="1:42" s="52" customFormat="1" ht="12.75" customHeight="1" x14ac:dyDescent="0.2">
      <c r="A134" s="245">
        <v>4</v>
      </c>
      <c r="B134" s="375" t="s">
        <v>124</v>
      </c>
      <c r="C134" s="440">
        <f t="shared" ref="C134:C136" si="5">C135</f>
        <v>160000</v>
      </c>
      <c r="D134" s="531">
        <f>D135</f>
        <v>10000</v>
      </c>
      <c r="E134" s="440">
        <v>170000</v>
      </c>
      <c r="F134" s="754">
        <v>6.25E-2</v>
      </c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</row>
    <row r="135" spans="1:42" s="4" customFormat="1" ht="12.75" customHeight="1" x14ac:dyDescent="0.2">
      <c r="A135" s="255">
        <v>42</v>
      </c>
      <c r="B135" s="376" t="s">
        <v>140</v>
      </c>
      <c r="C135" s="441">
        <f t="shared" si="5"/>
        <v>160000</v>
      </c>
      <c r="D135" s="532">
        <f>D136</f>
        <v>10000</v>
      </c>
      <c r="E135" s="441">
        <v>170000</v>
      </c>
      <c r="F135" s="755">
        <v>6.25E-2</v>
      </c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</row>
    <row r="136" spans="1:42" s="4" customFormat="1" ht="12.75" customHeight="1" x14ac:dyDescent="0.2">
      <c r="A136" s="256">
        <v>421</v>
      </c>
      <c r="B136" s="379" t="s">
        <v>43</v>
      </c>
      <c r="C136" s="457">
        <f t="shared" si="5"/>
        <v>160000</v>
      </c>
      <c r="D136" s="527">
        <f>D137</f>
        <v>10000</v>
      </c>
      <c r="E136" s="457">
        <v>170000</v>
      </c>
      <c r="F136" s="781">
        <v>6.25E-2</v>
      </c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</row>
    <row r="137" spans="1:42" ht="12.75" customHeight="1" x14ac:dyDescent="0.2">
      <c r="A137" s="257">
        <v>421</v>
      </c>
      <c r="B137" s="355" t="s">
        <v>43</v>
      </c>
      <c r="C137" s="458">
        <v>160000</v>
      </c>
      <c r="D137" s="528">
        <v>10000</v>
      </c>
      <c r="E137" s="458">
        <f>C137+D137</f>
        <v>170000</v>
      </c>
      <c r="F137" s="760">
        <v>6.25E-2</v>
      </c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</row>
    <row r="138" spans="1:42" ht="15" customHeight="1" x14ac:dyDescent="0.2">
      <c r="A138" s="249" t="s">
        <v>195</v>
      </c>
      <c r="B138" s="95" t="s">
        <v>359</v>
      </c>
      <c r="C138" s="438">
        <f>C141</f>
        <v>100000</v>
      </c>
      <c r="D138" s="515"/>
      <c r="E138" s="438">
        <f>E141</f>
        <v>100000</v>
      </c>
      <c r="F138" s="752">
        <v>0</v>
      </c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</row>
    <row r="139" spans="1:42" s="54" customFormat="1" ht="15" customHeight="1" x14ac:dyDescent="0.2">
      <c r="A139" s="250" t="s">
        <v>325</v>
      </c>
      <c r="B139" s="330" t="s">
        <v>137</v>
      </c>
      <c r="C139" s="438"/>
      <c r="D139" s="514"/>
      <c r="E139" s="438"/>
      <c r="F139" s="752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</row>
    <row r="140" spans="1:42" s="54" customFormat="1" ht="12.75" customHeight="1" x14ac:dyDescent="0.2">
      <c r="A140" s="254" t="s">
        <v>96</v>
      </c>
      <c r="B140" s="355" t="s">
        <v>116</v>
      </c>
      <c r="C140" s="439"/>
      <c r="D140" s="526"/>
      <c r="E140" s="439"/>
      <c r="F140" s="753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</row>
    <row r="141" spans="1:42" ht="12.75" customHeight="1" x14ac:dyDescent="0.2">
      <c r="A141" s="245">
        <v>4</v>
      </c>
      <c r="B141" s="375" t="s">
        <v>124</v>
      </c>
      <c r="C141" s="440">
        <f t="shared" ref="C141:C143" si="6">C142</f>
        <v>100000</v>
      </c>
      <c r="D141" s="531"/>
      <c r="E141" s="440">
        <v>100000</v>
      </c>
      <c r="F141" s="754">
        <v>0</v>
      </c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</row>
    <row r="142" spans="1:42" ht="12.75" customHeight="1" x14ac:dyDescent="0.2">
      <c r="A142" s="255">
        <v>42</v>
      </c>
      <c r="B142" s="376" t="s">
        <v>140</v>
      </c>
      <c r="C142" s="441">
        <f t="shared" si="6"/>
        <v>100000</v>
      </c>
      <c r="D142" s="532"/>
      <c r="E142" s="441">
        <v>100000</v>
      </c>
      <c r="F142" s="755">
        <v>0</v>
      </c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</row>
    <row r="143" spans="1:42" s="54" customFormat="1" ht="12.75" customHeight="1" x14ac:dyDescent="0.2">
      <c r="A143" s="256">
        <v>421</v>
      </c>
      <c r="B143" s="379" t="s">
        <v>43</v>
      </c>
      <c r="C143" s="457">
        <f t="shared" si="6"/>
        <v>100000</v>
      </c>
      <c r="D143" s="527"/>
      <c r="E143" s="457">
        <v>100000</v>
      </c>
      <c r="F143" s="781">
        <v>0</v>
      </c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</row>
    <row r="144" spans="1:42" ht="12.75" customHeight="1" x14ac:dyDescent="0.2">
      <c r="A144" s="257">
        <v>421</v>
      </c>
      <c r="B144" s="355" t="s">
        <v>43</v>
      </c>
      <c r="C144" s="458">
        <v>100000</v>
      </c>
      <c r="D144" s="528"/>
      <c r="E144" s="458">
        <v>100000</v>
      </c>
      <c r="F144" s="760">
        <v>0</v>
      </c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</row>
    <row r="145" spans="1:42" s="66" customFormat="1" ht="15" customHeight="1" x14ac:dyDescent="0.2">
      <c r="A145" s="249" t="s">
        <v>195</v>
      </c>
      <c r="B145" s="95" t="s">
        <v>360</v>
      </c>
      <c r="C145" s="438">
        <f>C148</f>
        <v>30000</v>
      </c>
      <c r="D145" s="515"/>
      <c r="E145" s="438">
        <f>E148</f>
        <v>30000</v>
      </c>
      <c r="F145" s="752">
        <v>0</v>
      </c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</row>
    <row r="146" spans="1:42" s="66" customFormat="1" ht="15" customHeight="1" x14ac:dyDescent="0.2">
      <c r="A146" s="250" t="s">
        <v>326</v>
      </c>
      <c r="B146" s="330" t="s">
        <v>137</v>
      </c>
      <c r="C146" s="438"/>
      <c r="D146" s="514"/>
      <c r="E146" s="438"/>
      <c r="F146" s="752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</row>
    <row r="147" spans="1:42" s="66" customFormat="1" ht="12.75" customHeight="1" x14ac:dyDescent="0.2">
      <c r="A147" s="254" t="s">
        <v>96</v>
      </c>
      <c r="B147" s="355" t="s">
        <v>116</v>
      </c>
      <c r="C147" s="439"/>
      <c r="D147" s="526"/>
      <c r="E147" s="439"/>
      <c r="F147" s="753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</row>
    <row r="148" spans="1:42" s="66" customFormat="1" ht="12.75" customHeight="1" x14ac:dyDescent="0.2">
      <c r="A148" s="245">
        <v>4</v>
      </c>
      <c r="B148" s="375" t="s">
        <v>124</v>
      </c>
      <c r="C148" s="440">
        <f t="shared" ref="C148:C150" si="7">C149</f>
        <v>30000</v>
      </c>
      <c r="D148" s="531"/>
      <c r="E148" s="440">
        <f>E149</f>
        <v>30000</v>
      </c>
      <c r="F148" s="754">
        <v>0</v>
      </c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</row>
    <row r="149" spans="1:42" s="66" customFormat="1" ht="12.75" customHeight="1" x14ac:dyDescent="0.2">
      <c r="A149" s="255">
        <v>42</v>
      </c>
      <c r="B149" s="376" t="s">
        <v>140</v>
      </c>
      <c r="C149" s="441">
        <f t="shared" si="7"/>
        <v>30000</v>
      </c>
      <c r="D149" s="532"/>
      <c r="E149" s="441">
        <f>E150</f>
        <v>30000</v>
      </c>
      <c r="F149" s="755">
        <v>0</v>
      </c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</row>
    <row r="150" spans="1:42" s="66" customFormat="1" ht="12.75" customHeight="1" x14ac:dyDescent="0.2">
      <c r="A150" s="256">
        <v>421</v>
      </c>
      <c r="B150" s="379" t="s">
        <v>43</v>
      </c>
      <c r="C150" s="457">
        <f t="shared" si="7"/>
        <v>30000</v>
      </c>
      <c r="D150" s="527"/>
      <c r="E150" s="457">
        <f>E151</f>
        <v>30000</v>
      </c>
      <c r="F150" s="781">
        <v>0</v>
      </c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</row>
    <row r="151" spans="1:42" ht="12.75" customHeight="1" x14ac:dyDescent="0.2">
      <c r="A151" s="257">
        <v>421</v>
      </c>
      <c r="B151" s="355" t="s">
        <v>43</v>
      </c>
      <c r="C151" s="458">
        <v>30000</v>
      </c>
      <c r="D151" s="528"/>
      <c r="E151" s="458">
        <v>30000</v>
      </c>
      <c r="F151" s="760">
        <v>0</v>
      </c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</row>
    <row r="152" spans="1:42" ht="15" customHeight="1" x14ac:dyDescent="0.2">
      <c r="A152" s="249" t="s">
        <v>195</v>
      </c>
      <c r="B152" s="95" t="s">
        <v>328</v>
      </c>
      <c r="C152" s="438">
        <f>C155</f>
        <v>70000</v>
      </c>
      <c r="D152" s="515"/>
      <c r="E152" s="438">
        <f>E155</f>
        <v>70000</v>
      </c>
      <c r="F152" s="752">
        <v>0</v>
      </c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</row>
    <row r="153" spans="1:42" ht="15" customHeight="1" x14ac:dyDescent="0.2">
      <c r="A153" s="250" t="s">
        <v>327</v>
      </c>
      <c r="B153" s="330" t="s">
        <v>137</v>
      </c>
      <c r="C153" s="438"/>
      <c r="D153" s="514"/>
      <c r="E153" s="438"/>
      <c r="F153" s="752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</row>
    <row r="154" spans="1:42" ht="12.75" customHeight="1" x14ac:dyDescent="0.2">
      <c r="A154" s="254" t="s">
        <v>96</v>
      </c>
      <c r="B154" s="355" t="s">
        <v>116</v>
      </c>
      <c r="C154" s="439"/>
      <c r="D154" s="526"/>
      <c r="E154" s="439"/>
      <c r="F154" s="753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</row>
    <row r="155" spans="1:42" ht="12.75" customHeight="1" x14ac:dyDescent="0.2">
      <c r="A155" s="245">
        <v>4</v>
      </c>
      <c r="B155" s="375" t="s">
        <v>124</v>
      </c>
      <c r="C155" s="440">
        <f t="shared" ref="C155:C157" si="8">C156</f>
        <v>70000</v>
      </c>
      <c r="D155" s="531"/>
      <c r="E155" s="440">
        <f>E156</f>
        <v>70000</v>
      </c>
      <c r="F155" s="754">
        <v>0</v>
      </c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</row>
    <row r="156" spans="1:42" ht="12.75" customHeight="1" x14ac:dyDescent="0.2">
      <c r="A156" s="255">
        <v>42</v>
      </c>
      <c r="B156" s="376" t="s">
        <v>140</v>
      </c>
      <c r="C156" s="441">
        <f t="shared" si="8"/>
        <v>70000</v>
      </c>
      <c r="D156" s="532"/>
      <c r="E156" s="441">
        <f>E157</f>
        <v>70000</v>
      </c>
      <c r="F156" s="755">
        <v>0</v>
      </c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</row>
    <row r="157" spans="1:42" ht="12.75" customHeight="1" x14ac:dyDescent="0.2">
      <c r="A157" s="256">
        <v>421</v>
      </c>
      <c r="B157" s="379" t="s">
        <v>43</v>
      </c>
      <c r="C157" s="457">
        <f t="shared" si="8"/>
        <v>70000</v>
      </c>
      <c r="D157" s="527"/>
      <c r="E157" s="457">
        <f>E158</f>
        <v>70000</v>
      </c>
      <c r="F157" s="781">
        <v>0</v>
      </c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</row>
    <row r="158" spans="1:42" ht="12.75" customHeight="1" x14ac:dyDescent="0.2">
      <c r="A158" s="257">
        <v>421</v>
      </c>
      <c r="B158" s="355" t="s">
        <v>43</v>
      </c>
      <c r="C158" s="458">
        <v>70000</v>
      </c>
      <c r="D158" s="528"/>
      <c r="E158" s="458">
        <v>70000</v>
      </c>
      <c r="F158" s="760">
        <v>0</v>
      </c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</row>
    <row r="159" spans="1:42" s="58" customFormat="1" ht="15" customHeight="1" x14ac:dyDescent="0.2">
      <c r="A159" s="249" t="s">
        <v>195</v>
      </c>
      <c r="B159" s="95" t="s">
        <v>362</v>
      </c>
      <c r="C159" s="438">
        <f>C162</f>
        <v>250000</v>
      </c>
      <c r="D159" s="515"/>
      <c r="E159" s="438">
        <f>E162</f>
        <v>250000</v>
      </c>
      <c r="F159" s="752">
        <v>0</v>
      </c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</row>
    <row r="160" spans="1:42" s="59" customFormat="1" ht="15" customHeight="1" x14ac:dyDescent="0.2">
      <c r="A160" s="250" t="s">
        <v>466</v>
      </c>
      <c r="B160" s="330" t="s">
        <v>137</v>
      </c>
      <c r="C160" s="438"/>
      <c r="D160" s="514"/>
      <c r="E160" s="438"/>
      <c r="F160" s="752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</row>
    <row r="161" spans="1:42" ht="12.75" customHeight="1" x14ac:dyDescent="0.2">
      <c r="A161" s="254" t="s">
        <v>96</v>
      </c>
      <c r="B161" s="355" t="s">
        <v>116</v>
      </c>
      <c r="C161" s="439"/>
      <c r="D161" s="526"/>
      <c r="E161" s="439"/>
      <c r="F161" s="753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</row>
    <row r="162" spans="1:42" ht="12.75" customHeight="1" x14ac:dyDescent="0.2">
      <c r="A162" s="245">
        <v>4</v>
      </c>
      <c r="B162" s="375" t="s">
        <v>124</v>
      </c>
      <c r="C162" s="440">
        <f t="shared" ref="C162:C164" si="9">C163</f>
        <v>250000</v>
      </c>
      <c r="D162" s="531"/>
      <c r="E162" s="440">
        <f>E163</f>
        <v>250000</v>
      </c>
      <c r="F162" s="754">
        <v>0</v>
      </c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</row>
    <row r="163" spans="1:42" ht="12.75" customHeight="1" x14ac:dyDescent="0.2">
      <c r="A163" s="255">
        <v>42</v>
      </c>
      <c r="B163" s="376" t="s">
        <v>140</v>
      </c>
      <c r="C163" s="441">
        <f t="shared" si="9"/>
        <v>250000</v>
      </c>
      <c r="D163" s="532"/>
      <c r="E163" s="441">
        <f>E164</f>
        <v>250000</v>
      </c>
      <c r="F163" s="755">
        <v>0</v>
      </c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</row>
    <row r="164" spans="1:42" ht="12.75" customHeight="1" x14ac:dyDescent="0.2">
      <c r="A164" s="256">
        <v>421</v>
      </c>
      <c r="B164" s="379" t="s">
        <v>43</v>
      </c>
      <c r="C164" s="457">
        <f t="shared" si="9"/>
        <v>250000</v>
      </c>
      <c r="D164" s="527"/>
      <c r="E164" s="457">
        <f>E165</f>
        <v>250000</v>
      </c>
      <c r="F164" s="781">
        <v>0</v>
      </c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</row>
    <row r="165" spans="1:42" s="60" customFormat="1" ht="12.75" customHeight="1" x14ac:dyDescent="0.2">
      <c r="A165" s="257">
        <v>421</v>
      </c>
      <c r="B165" s="355" t="s">
        <v>363</v>
      </c>
      <c r="C165" s="458">
        <v>250000</v>
      </c>
      <c r="D165" s="528"/>
      <c r="E165" s="458">
        <v>250000</v>
      </c>
      <c r="F165" s="760">
        <v>0</v>
      </c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</row>
    <row r="166" spans="1:42" ht="24.75" customHeight="1" x14ac:dyDescent="0.2">
      <c r="A166" s="249" t="s">
        <v>195</v>
      </c>
      <c r="B166" s="603" t="s">
        <v>486</v>
      </c>
      <c r="C166" s="438">
        <f>C169</f>
        <v>300000</v>
      </c>
      <c r="D166" s="515">
        <f>D169</f>
        <v>1200000</v>
      </c>
      <c r="E166" s="438">
        <f>C166+D166</f>
        <v>1500000</v>
      </c>
      <c r="F166" s="752">
        <f>(E166/C166)-1</f>
        <v>4</v>
      </c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</row>
    <row r="167" spans="1:42" ht="15" customHeight="1" x14ac:dyDescent="0.2">
      <c r="A167" s="250" t="s">
        <v>361</v>
      </c>
      <c r="B167" s="330" t="s">
        <v>137</v>
      </c>
      <c r="C167" s="438"/>
      <c r="D167" s="514"/>
      <c r="E167" s="438"/>
      <c r="F167" s="752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</row>
    <row r="168" spans="1:42" ht="15" customHeight="1" x14ac:dyDescent="0.2">
      <c r="A168" s="254" t="s">
        <v>96</v>
      </c>
      <c r="B168" s="355" t="s">
        <v>482</v>
      </c>
      <c r="C168" s="439"/>
      <c r="D168" s="526"/>
      <c r="E168" s="439"/>
      <c r="F168" s="753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</row>
    <row r="169" spans="1:42" ht="12.75" customHeight="1" x14ac:dyDescent="0.2">
      <c r="A169" s="245">
        <v>4</v>
      </c>
      <c r="B169" s="375" t="s">
        <v>124</v>
      </c>
      <c r="C169" s="440">
        <f t="shared" ref="C169:C171" si="10">C170</f>
        <v>300000</v>
      </c>
      <c r="D169" s="531">
        <f>D170</f>
        <v>1200000</v>
      </c>
      <c r="E169" s="440">
        <f>C169+D169</f>
        <v>1500000</v>
      </c>
      <c r="F169" s="754">
        <v>4</v>
      </c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</row>
    <row r="170" spans="1:42" ht="12.75" customHeight="1" x14ac:dyDescent="0.2">
      <c r="A170" s="255">
        <v>42</v>
      </c>
      <c r="B170" s="376" t="s">
        <v>140</v>
      </c>
      <c r="C170" s="441">
        <f t="shared" si="10"/>
        <v>300000</v>
      </c>
      <c r="D170" s="532">
        <f>D171</f>
        <v>1200000</v>
      </c>
      <c r="E170" s="441">
        <f>C170+D170</f>
        <v>1500000</v>
      </c>
      <c r="F170" s="755">
        <v>4</v>
      </c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</row>
    <row r="171" spans="1:42" s="60" customFormat="1" ht="12.75" customHeight="1" x14ac:dyDescent="0.2">
      <c r="A171" s="256">
        <v>421</v>
      </c>
      <c r="B171" s="379" t="s">
        <v>386</v>
      </c>
      <c r="C171" s="457">
        <f t="shared" si="10"/>
        <v>300000</v>
      </c>
      <c r="D171" s="527">
        <f>D172</f>
        <v>1200000</v>
      </c>
      <c r="E171" s="457">
        <f>C171+D172</f>
        <v>1500000</v>
      </c>
      <c r="F171" s="781">
        <v>4</v>
      </c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</row>
    <row r="172" spans="1:42" ht="12.75" customHeight="1" x14ac:dyDescent="0.2">
      <c r="A172" s="257">
        <v>421</v>
      </c>
      <c r="B172" s="355" t="s">
        <v>385</v>
      </c>
      <c r="C172" s="458">
        <v>300000</v>
      </c>
      <c r="D172" s="528">
        <v>1200000</v>
      </c>
      <c r="E172" s="458">
        <f>C172+D172</f>
        <v>1500000</v>
      </c>
      <c r="F172" s="760">
        <v>4</v>
      </c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</row>
    <row r="173" spans="1:42" ht="12.75" customHeight="1" x14ac:dyDescent="0.2">
      <c r="A173" s="249" t="s">
        <v>195</v>
      </c>
      <c r="B173" s="95" t="s">
        <v>365</v>
      </c>
      <c r="C173" s="438">
        <f>C176</f>
        <v>50000</v>
      </c>
      <c r="D173" s="515">
        <f>D176</f>
        <v>60000</v>
      </c>
      <c r="E173" s="438">
        <f>E176</f>
        <v>110000</v>
      </c>
      <c r="F173" s="752">
        <f>(E173/C173)-1</f>
        <v>1.2000000000000002</v>
      </c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</row>
    <row r="174" spans="1:42" ht="12.75" customHeight="1" x14ac:dyDescent="0.2">
      <c r="A174" s="250" t="s">
        <v>364</v>
      </c>
      <c r="B174" s="330" t="s">
        <v>137</v>
      </c>
      <c r="C174" s="438"/>
      <c r="D174" s="514"/>
      <c r="E174" s="438"/>
      <c r="F174" s="752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</row>
    <row r="175" spans="1:42" ht="12.75" customHeight="1" x14ac:dyDescent="0.2">
      <c r="A175" s="254" t="s">
        <v>96</v>
      </c>
      <c r="B175" s="355" t="s">
        <v>116</v>
      </c>
      <c r="C175" s="439"/>
      <c r="D175" s="526"/>
      <c r="E175" s="439"/>
      <c r="F175" s="753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</row>
    <row r="176" spans="1:42" ht="20.100000000000001" customHeight="1" x14ac:dyDescent="0.2">
      <c r="A176" s="245">
        <v>4</v>
      </c>
      <c r="B176" s="375" t="s">
        <v>124</v>
      </c>
      <c r="C176" s="440">
        <f t="shared" ref="C176:C178" si="11">C177</f>
        <v>50000</v>
      </c>
      <c r="D176" s="531">
        <f>D177</f>
        <v>60000</v>
      </c>
      <c r="E176" s="440">
        <f>E177</f>
        <v>110000</v>
      </c>
      <c r="F176" s="754">
        <v>1.2</v>
      </c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</row>
    <row r="177" spans="1:42" s="61" customFormat="1" ht="15" customHeight="1" x14ac:dyDescent="0.2">
      <c r="A177" s="255">
        <v>42</v>
      </c>
      <c r="B177" s="376" t="s">
        <v>140</v>
      </c>
      <c r="C177" s="441">
        <f t="shared" si="11"/>
        <v>50000</v>
      </c>
      <c r="D177" s="532">
        <f>D178</f>
        <v>60000</v>
      </c>
      <c r="E177" s="441">
        <f>E178</f>
        <v>110000</v>
      </c>
      <c r="F177" s="755">
        <v>1.2</v>
      </c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</row>
    <row r="178" spans="1:42" ht="15" customHeight="1" x14ac:dyDescent="0.2">
      <c r="A178" s="256">
        <v>421</v>
      </c>
      <c r="B178" s="379" t="s">
        <v>43</v>
      </c>
      <c r="C178" s="457">
        <f t="shared" si="11"/>
        <v>50000</v>
      </c>
      <c r="D178" s="527">
        <f>D179</f>
        <v>60000</v>
      </c>
      <c r="E178" s="457">
        <f>C178+D178</f>
        <v>110000</v>
      </c>
      <c r="F178" s="781">
        <v>1.2</v>
      </c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</row>
    <row r="179" spans="1:42" ht="12.75" customHeight="1" x14ac:dyDescent="0.2">
      <c r="A179" s="257">
        <v>421</v>
      </c>
      <c r="B179" s="355" t="s">
        <v>366</v>
      </c>
      <c r="C179" s="458">
        <v>50000</v>
      </c>
      <c r="D179" s="528">
        <v>60000</v>
      </c>
      <c r="E179" s="458">
        <f>C179+D179</f>
        <v>110000</v>
      </c>
      <c r="F179" s="760">
        <v>1.2</v>
      </c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</row>
    <row r="180" spans="1:42" ht="12.75" customHeight="1" x14ac:dyDescent="0.2">
      <c r="A180" s="913" t="s">
        <v>310</v>
      </c>
      <c r="B180" s="914"/>
      <c r="C180" s="437">
        <f>C181</f>
        <v>142500</v>
      </c>
      <c r="D180" s="513">
        <f>D181</f>
        <v>-30000</v>
      </c>
      <c r="E180" s="437">
        <f>E181</f>
        <v>112500</v>
      </c>
      <c r="F180" s="782">
        <f>(E180/C180)-1</f>
        <v>-0.21052631578947367</v>
      </c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</row>
    <row r="181" spans="1:42" ht="12.75" customHeight="1" x14ac:dyDescent="0.2">
      <c r="A181" s="242" t="s">
        <v>134</v>
      </c>
      <c r="B181" s="329" t="s">
        <v>311</v>
      </c>
      <c r="C181" s="455">
        <f>C184</f>
        <v>142500</v>
      </c>
      <c r="D181" s="515">
        <f>D184</f>
        <v>-30000</v>
      </c>
      <c r="E181" s="455">
        <f>E184</f>
        <v>112500</v>
      </c>
      <c r="F181" s="779">
        <v>0.21049999999999999</v>
      </c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</row>
    <row r="182" spans="1:42" s="61" customFormat="1" ht="12.75" customHeight="1" x14ac:dyDescent="0.2">
      <c r="A182" s="243" t="s">
        <v>312</v>
      </c>
      <c r="B182" s="330" t="s">
        <v>137</v>
      </c>
      <c r="C182" s="438"/>
      <c r="D182" s="514"/>
      <c r="E182" s="438"/>
      <c r="F182" s="752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</row>
    <row r="183" spans="1:42" ht="12.75" customHeight="1" x14ac:dyDescent="0.2">
      <c r="A183" s="244" t="s">
        <v>138</v>
      </c>
      <c r="B183" s="355" t="s">
        <v>116</v>
      </c>
      <c r="C183" s="439"/>
      <c r="D183" s="526"/>
      <c r="E183" s="439"/>
      <c r="F183" s="753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</row>
    <row r="184" spans="1:42" ht="15" customHeight="1" x14ac:dyDescent="0.2">
      <c r="A184" s="245">
        <v>4</v>
      </c>
      <c r="B184" s="375" t="s">
        <v>124</v>
      </c>
      <c r="C184" s="459">
        <f>C185</f>
        <v>142500</v>
      </c>
      <c r="D184" s="533">
        <f>D185</f>
        <v>-30000</v>
      </c>
      <c r="E184" s="459">
        <f>C184+D184</f>
        <v>112500</v>
      </c>
      <c r="F184" s="783">
        <v>0.21049999999999999</v>
      </c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</row>
    <row r="185" spans="1:42" ht="15" customHeight="1" x14ac:dyDescent="0.2">
      <c r="A185" s="255">
        <v>42</v>
      </c>
      <c r="B185" s="376" t="s">
        <v>140</v>
      </c>
      <c r="C185" s="460">
        <f>C186+C189</f>
        <v>142500</v>
      </c>
      <c r="D185" s="534">
        <f>D186+D189</f>
        <v>-30000</v>
      </c>
      <c r="E185" s="460">
        <f>E186+E189</f>
        <v>112500</v>
      </c>
      <c r="F185" s="784">
        <v>0.21049999999999999</v>
      </c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</row>
    <row r="186" spans="1:42" s="61" customFormat="1" ht="12.75" customHeight="1" x14ac:dyDescent="0.2">
      <c r="A186" s="252">
        <v>422</v>
      </c>
      <c r="B186" s="379" t="s">
        <v>44</v>
      </c>
      <c r="C186" s="461">
        <f>C187+C188</f>
        <v>42500</v>
      </c>
      <c r="D186" s="535"/>
      <c r="E186" s="461">
        <f>E187+E188</f>
        <v>42500</v>
      </c>
      <c r="F186" s="785">
        <v>0</v>
      </c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</row>
    <row r="187" spans="1:42" ht="12.75" customHeight="1" x14ac:dyDescent="0.2">
      <c r="A187" s="331">
        <v>422</v>
      </c>
      <c r="B187" s="381" t="s">
        <v>313</v>
      </c>
      <c r="C187" s="462">
        <v>30000</v>
      </c>
      <c r="D187" s="526"/>
      <c r="E187" s="462">
        <v>30000</v>
      </c>
      <c r="F187" s="786">
        <v>0</v>
      </c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</row>
    <row r="188" spans="1:42" ht="12.75" customHeight="1" x14ac:dyDescent="0.2">
      <c r="A188" s="611">
        <v>422</v>
      </c>
      <c r="B188" s="381" t="s">
        <v>406</v>
      </c>
      <c r="C188" s="654">
        <v>12500</v>
      </c>
      <c r="D188" s="597"/>
      <c r="E188" s="654">
        <v>12500</v>
      </c>
      <c r="F188" s="787">
        <v>0</v>
      </c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</row>
    <row r="189" spans="1:42" ht="12.75" customHeight="1" x14ac:dyDescent="0.2">
      <c r="A189" s="252">
        <v>426</v>
      </c>
      <c r="B189" s="379" t="s">
        <v>314</v>
      </c>
      <c r="C189" s="461">
        <f>C190</f>
        <v>100000</v>
      </c>
      <c r="D189" s="535">
        <v>-30000</v>
      </c>
      <c r="E189" s="461">
        <f>C189+D189</f>
        <v>70000</v>
      </c>
      <c r="F189" s="785">
        <f>(E189/C189)-1</f>
        <v>-0.30000000000000004</v>
      </c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</row>
    <row r="190" spans="1:42" ht="12.75" customHeight="1" x14ac:dyDescent="0.2">
      <c r="A190" s="331">
        <v>426</v>
      </c>
      <c r="B190" s="381" t="s">
        <v>136</v>
      </c>
      <c r="C190" s="462">
        <v>100000</v>
      </c>
      <c r="D190" s="526">
        <v>-30000</v>
      </c>
      <c r="E190" s="462">
        <f>C190+D190</f>
        <v>70000</v>
      </c>
      <c r="F190" s="786">
        <f>(E190/C190)-1</f>
        <v>-0.30000000000000004</v>
      </c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</row>
    <row r="191" spans="1:42" ht="12.75" customHeight="1" x14ac:dyDescent="0.2">
      <c r="A191" s="258" t="s">
        <v>315</v>
      </c>
      <c r="B191" s="382"/>
      <c r="C191" s="463">
        <f>C192+C199+C206+C213</f>
        <v>1600000</v>
      </c>
      <c r="D191" s="513">
        <f>D192+D199+D206+D213</f>
        <v>-900000</v>
      </c>
      <c r="E191" s="463">
        <f>E192+E199+E206+E213</f>
        <v>700000</v>
      </c>
      <c r="F191" s="788">
        <f>(E191/C191)-1</f>
        <v>-0.5625</v>
      </c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</row>
    <row r="192" spans="1:42" x14ac:dyDescent="0.2">
      <c r="A192" s="249" t="s">
        <v>195</v>
      </c>
      <c r="B192" s="95" t="s">
        <v>473</v>
      </c>
      <c r="C192" s="438">
        <f>C195</f>
        <v>400000</v>
      </c>
      <c r="D192" s="515"/>
      <c r="E192" s="438">
        <f>E195</f>
        <v>400000</v>
      </c>
      <c r="F192" s="752">
        <v>0</v>
      </c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</row>
    <row r="193" spans="1:42" ht="15" customHeight="1" x14ac:dyDescent="0.2">
      <c r="A193" s="250" t="s">
        <v>316</v>
      </c>
      <c r="B193" s="330" t="s">
        <v>275</v>
      </c>
      <c r="C193" s="438"/>
      <c r="D193" s="514"/>
      <c r="E193" s="438"/>
      <c r="F193" s="752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</row>
    <row r="194" spans="1:42" ht="12.75" customHeight="1" x14ac:dyDescent="0.2">
      <c r="A194" s="254" t="s">
        <v>96</v>
      </c>
      <c r="B194" s="355" t="s">
        <v>116</v>
      </c>
      <c r="C194" s="439"/>
      <c r="D194" s="526"/>
      <c r="E194" s="439"/>
      <c r="F194" s="753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</row>
    <row r="195" spans="1:42" ht="12.75" customHeight="1" x14ac:dyDescent="0.2">
      <c r="A195" s="245">
        <v>4</v>
      </c>
      <c r="B195" s="375" t="s">
        <v>124</v>
      </c>
      <c r="C195" s="440">
        <f t="shared" ref="C195:C197" si="12">C196</f>
        <v>400000</v>
      </c>
      <c r="D195" s="531"/>
      <c r="E195" s="440">
        <f>E196</f>
        <v>400000</v>
      </c>
      <c r="F195" s="754">
        <v>0</v>
      </c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</row>
    <row r="196" spans="1:42" ht="12.75" customHeight="1" x14ac:dyDescent="0.2">
      <c r="A196" s="255">
        <v>42</v>
      </c>
      <c r="B196" s="376" t="s">
        <v>140</v>
      </c>
      <c r="C196" s="441">
        <f t="shared" si="12"/>
        <v>400000</v>
      </c>
      <c r="D196" s="532"/>
      <c r="E196" s="441">
        <f>E197</f>
        <v>400000</v>
      </c>
      <c r="F196" s="755">
        <v>0</v>
      </c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</row>
    <row r="197" spans="1:42" ht="12.75" customHeight="1" x14ac:dyDescent="0.2">
      <c r="A197" s="256">
        <v>421</v>
      </c>
      <c r="B197" s="379" t="s">
        <v>43</v>
      </c>
      <c r="C197" s="457">
        <f t="shared" si="12"/>
        <v>400000</v>
      </c>
      <c r="D197" s="527"/>
      <c r="E197" s="457">
        <f>E198</f>
        <v>400000</v>
      </c>
      <c r="F197" s="781">
        <v>0</v>
      </c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</row>
    <row r="198" spans="1:42" ht="12.75" customHeight="1" x14ac:dyDescent="0.2">
      <c r="A198" s="257">
        <v>421</v>
      </c>
      <c r="B198" s="355" t="s">
        <v>367</v>
      </c>
      <c r="C198" s="458">
        <v>400000</v>
      </c>
      <c r="D198" s="528"/>
      <c r="E198" s="458">
        <v>400000</v>
      </c>
      <c r="F198" s="760">
        <v>0</v>
      </c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</row>
    <row r="199" spans="1:42" ht="26.25" customHeight="1" x14ac:dyDescent="0.2">
      <c r="A199" s="249" t="s">
        <v>195</v>
      </c>
      <c r="B199" s="95" t="s">
        <v>368</v>
      </c>
      <c r="C199" s="438">
        <f>C202</f>
        <v>100000</v>
      </c>
      <c r="D199" s="515"/>
      <c r="E199" s="438">
        <f>E202</f>
        <v>100000</v>
      </c>
      <c r="F199" s="752">
        <v>0</v>
      </c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</row>
    <row r="200" spans="1:42" ht="20.100000000000001" customHeight="1" x14ac:dyDescent="0.2">
      <c r="A200" s="250" t="s">
        <v>340</v>
      </c>
      <c r="B200" s="330" t="s">
        <v>275</v>
      </c>
      <c r="C200" s="438"/>
      <c r="D200" s="514"/>
      <c r="E200" s="438"/>
      <c r="F200" s="752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</row>
    <row r="201" spans="1:42" ht="15" customHeight="1" x14ac:dyDescent="0.2">
      <c r="A201" s="254" t="s">
        <v>96</v>
      </c>
      <c r="B201" s="355" t="s">
        <v>116</v>
      </c>
      <c r="C201" s="439"/>
      <c r="D201" s="526"/>
      <c r="E201" s="439"/>
      <c r="F201" s="753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</row>
    <row r="202" spans="1:42" ht="15" customHeight="1" x14ac:dyDescent="0.2">
      <c r="A202" s="245">
        <v>4</v>
      </c>
      <c r="B202" s="375" t="s">
        <v>124</v>
      </c>
      <c r="C202" s="440">
        <f t="shared" ref="C202:C204" si="13">C203</f>
        <v>100000</v>
      </c>
      <c r="D202" s="531"/>
      <c r="E202" s="440">
        <f>E203</f>
        <v>100000</v>
      </c>
      <c r="F202" s="754">
        <v>0</v>
      </c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</row>
    <row r="203" spans="1:42" ht="12.75" customHeight="1" x14ac:dyDescent="0.2">
      <c r="A203" s="255">
        <v>42</v>
      </c>
      <c r="B203" s="376" t="s">
        <v>140</v>
      </c>
      <c r="C203" s="441">
        <f t="shared" si="13"/>
        <v>100000</v>
      </c>
      <c r="D203" s="532"/>
      <c r="E203" s="441">
        <f>E204</f>
        <v>100000</v>
      </c>
      <c r="F203" s="755">
        <v>0</v>
      </c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</row>
    <row r="204" spans="1:42" ht="12.75" customHeight="1" x14ac:dyDescent="0.2">
      <c r="A204" s="256">
        <v>421</v>
      </c>
      <c r="B204" s="379" t="s">
        <v>43</v>
      </c>
      <c r="C204" s="457">
        <f t="shared" si="13"/>
        <v>100000</v>
      </c>
      <c r="D204" s="527"/>
      <c r="E204" s="457">
        <f>E205</f>
        <v>100000</v>
      </c>
      <c r="F204" s="781">
        <v>0</v>
      </c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</row>
    <row r="205" spans="1:42" ht="12.75" customHeight="1" x14ac:dyDescent="0.2">
      <c r="A205" s="257">
        <v>421</v>
      </c>
      <c r="B205" s="355" t="s">
        <v>367</v>
      </c>
      <c r="C205" s="458">
        <v>100000</v>
      </c>
      <c r="D205" s="528"/>
      <c r="E205" s="458">
        <v>100000</v>
      </c>
      <c r="F205" s="760">
        <v>0</v>
      </c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</row>
    <row r="206" spans="1:42" ht="25.5" customHeight="1" x14ac:dyDescent="0.2">
      <c r="A206" s="249" t="s">
        <v>195</v>
      </c>
      <c r="B206" s="603" t="s">
        <v>342</v>
      </c>
      <c r="C206" s="438">
        <f>C212</f>
        <v>1000000</v>
      </c>
      <c r="D206" s="515">
        <f>D209</f>
        <v>-1000000</v>
      </c>
      <c r="E206" s="438">
        <f>E209</f>
        <v>0</v>
      </c>
      <c r="F206" s="752">
        <v>0</v>
      </c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</row>
    <row r="207" spans="1:42" ht="12.75" customHeight="1" x14ac:dyDescent="0.2">
      <c r="A207" s="250" t="s">
        <v>341</v>
      </c>
      <c r="B207" s="330" t="s">
        <v>275</v>
      </c>
      <c r="C207" s="438"/>
      <c r="D207" s="514"/>
      <c r="E207" s="438"/>
      <c r="F207" s="752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</row>
    <row r="208" spans="1:42" ht="12.75" customHeight="1" x14ac:dyDescent="0.2">
      <c r="A208" s="254" t="s">
        <v>96</v>
      </c>
      <c r="B208" s="355" t="s">
        <v>116</v>
      </c>
      <c r="C208" s="439"/>
      <c r="D208" s="526"/>
      <c r="E208" s="439"/>
      <c r="F208" s="753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</row>
    <row r="209" spans="1:42" ht="15" customHeight="1" x14ac:dyDescent="0.2">
      <c r="A209" s="245">
        <v>4</v>
      </c>
      <c r="B209" s="375" t="s">
        <v>124</v>
      </c>
      <c r="C209" s="440">
        <f t="shared" ref="C209:C211" si="14">C210</f>
        <v>1000000</v>
      </c>
      <c r="D209" s="531">
        <f t="shared" ref="D209:E211" si="15">D210</f>
        <v>-1000000</v>
      </c>
      <c r="E209" s="440">
        <f t="shared" si="15"/>
        <v>0</v>
      </c>
      <c r="F209" s="754">
        <v>0</v>
      </c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</row>
    <row r="210" spans="1:42" ht="15" customHeight="1" x14ac:dyDescent="0.2">
      <c r="A210" s="255">
        <v>42</v>
      </c>
      <c r="B210" s="376" t="s">
        <v>140</v>
      </c>
      <c r="C210" s="441">
        <f t="shared" si="14"/>
        <v>1000000</v>
      </c>
      <c r="D210" s="532">
        <f t="shared" si="15"/>
        <v>-1000000</v>
      </c>
      <c r="E210" s="441">
        <f t="shared" si="15"/>
        <v>0</v>
      </c>
      <c r="F210" s="755">
        <v>0</v>
      </c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</row>
    <row r="211" spans="1:42" ht="12.75" customHeight="1" x14ac:dyDescent="0.2">
      <c r="A211" s="256">
        <v>421</v>
      </c>
      <c r="B211" s="379" t="s">
        <v>43</v>
      </c>
      <c r="C211" s="457">
        <f t="shared" si="14"/>
        <v>1000000</v>
      </c>
      <c r="D211" s="527">
        <f t="shared" si="15"/>
        <v>-1000000</v>
      </c>
      <c r="E211" s="457">
        <f t="shared" si="15"/>
        <v>0</v>
      </c>
      <c r="F211" s="781">
        <v>0</v>
      </c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</row>
    <row r="212" spans="1:42" ht="12.75" customHeight="1" x14ac:dyDescent="0.2">
      <c r="A212" s="257">
        <v>421</v>
      </c>
      <c r="B212" s="355" t="s">
        <v>43</v>
      </c>
      <c r="C212" s="458">
        <v>1000000</v>
      </c>
      <c r="D212" s="528">
        <v>-1000000</v>
      </c>
      <c r="E212" s="458">
        <f>C212+D212</f>
        <v>0</v>
      </c>
      <c r="F212" s="760">
        <v>0</v>
      </c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</row>
    <row r="213" spans="1:42" ht="24" customHeight="1" x14ac:dyDescent="0.2">
      <c r="A213" s="249" t="s">
        <v>195</v>
      </c>
      <c r="B213" s="603" t="s">
        <v>404</v>
      </c>
      <c r="C213" s="438">
        <f>C219</f>
        <v>100000</v>
      </c>
      <c r="D213" s="515">
        <f>D216</f>
        <v>100000</v>
      </c>
      <c r="E213" s="438">
        <f>E216</f>
        <v>200000</v>
      </c>
      <c r="F213" s="752">
        <f>(E213/C213)-1</f>
        <v>1</v>
      </c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</row>
    <row r="214" spans="1:42" ht="12.75" customHeight="1" x14ac:dyDescent="0.2">
      <c r="A214" s="250" t="s">
        <v>403</v>
      </c>
      <c r="B214" s="330" t="s">
        <v>275</v>
      </c>
      <c r="C214" s="438"/>
      <c r="D214" s="514"/>
      <c r="E214" s="438"/>
      <c r="F214" s="752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</row>
    <row r="215" spans="1:42" ht="12.75" customHeight="1" x14ac:dyDescent="0.2">
      <c r="A215" s="254" t="s">
        <v>96</v>
      </c>
      <c r="B215" s="355" t="s">
        <v>116</v>
      </c>
      <c r="C215" s="439"/>
      <c r="D215" s="526"/>
      <c r="E215" s="439"/>
      <c r="F215" s="753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</row>
    <row r="216" spans="1:42" ht="12.75" customHeight="1" x14ac:dyDescent="0.2">
      <c r="A216" s="245">
        <v>4</v>
      </c>
      <c r="B216" s="375" t="s">
        <v>124</v>
      </c>
      <c r="C216" s="440">
        <f t="shared" ref="C216:C218" si="16">C217</f>
        <v>100000</v>
      </c>
      <c r="D216" s="531">
        <f t="shared" ref="D216:E218" si="17">D217</f>
        <v>100000</v>
      </c>
      <c r="E216" s="440">
        <f t="shared" si="17"/>
        <v>200000</v>
      </c>
      <c r="F216" s="754" t="s">
        <v>484</v>
      </c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</row>
    <row r="217" spans="1:42" ht="15" customHeight="1" x14ac:dyDescent="0.2">
      <c r="A217" s="255">
        <v>42</v>
      </c>
      <c r="B217" s="376" t="s">
        <v>140</v>
      </c>
      <c r="C217" s="441">
        <f t="shared" si="16"/>
        <v>100000</v>
      </c>
      <c r="D217" s="532">
        <f t="shared" si="17"/>
        <v>100000</v>
      </c>
      <c r="E217" s="441">
        <f t="shared" si="17"/>
        <v>200000</v>
      </c>
      <c r="F217" s="755">
        <v>1</v>
      </c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</row>
    <row r="218" spans="1:42" ht="15" customHeight="1" x14ac:dyDescent="0.2">
      <c r="A218" s="256">
        <v>421</v>
      </c>
      <c r="B218" s="379" t="s">
        <v>43</v>
      </c>
      <c r="C218" s="457">
        <f t="shared" si="16"/>
        <v>100000</v>
      </c>
      <c r="D218" s="527">
        <f t="shared" si="17"/>
        <v>100000</v>
      </c>
      <c r="E218" s="457">
        <f t="shared" si="17"/>
        <v>200000</v>
      </c>
      <c r="F218" s="781">
        <v>1</v>
      </c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</row>
    <row r="219" spans="1:42" ht="12.75" customHeight="1" x14ac:dyDescent="0.2">
      <c r="A219" s="257">
        <v>421</v>
      </c>
      <c r="B219" s="355" t="s">
        <v>367</v>
      </c>
      <c r="C219" s="458">
        <v>100000</v>
      </c>
      <c r="D219" s="528">
        <v>100000</v>
      </c>
      <c r="E219" s="458">
        <f>C219+D219</f>
        <v>200000</v>
      </c>
      <c r="F219" s="760">
        <v>1</v>
      </c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</row>
    <row r="220" spans="1:42" ht="12.75" customHeight="1" x14ac:dyDescent="0.2">
      <c r="A220" s="909" t="s">
        <v>99</v>
      </c>
      <c r="B220" s="910"/>
      <c r="C220" s="464"/>
      <c r="D220" s="536"/>
      <c r="E220" s="464"/>
      <c r="F220" s="789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</row>
    <row r="221" spans="1:42" ht="12.75" customHeight="1" x14ac:dyDescent="0.2">
      <c r="A221" s="259" t="s">
        <v>247</v>
      </c>
      <c r="B221" s="383"/>
      <c r="C221" s="437">
        <f>C222+C231+C238</f>
        <v>285000</v>
      </c>
      <c r="D221" s="513"/>
      <c r="E221" s="437">
        <f>E222+E231+E238</f>
        <v>285000</v>
      </c>
      <c r="F221" s="782">
        <v>0</v>
      </c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</row>
    <row r="222" spans="1:42" ht="12.75" customHeight="1" x14ac:dyDescent="0.2">
      <c r="A222" s="260" t="s">
        <v>252</v>
      </c>
      <c r="B222" s="384" t="s">
        <v>188</v>
      </c>
      <c r="C222" s="438">
        <f>C225</f>
        <v>275000</v>
      </c>
      <c r="D222" s="515"/>
      <c r="E222" s="438">
        <f>E225</f>
        <v>275000</v>
      </c>
      <c r="F222" s="752">
        <v>0</v>
      </c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</row>
    <row r="223" spans="1:42" ht="12.75" customHeight="1" x14ac:dyDescent="0.2">
      <c r="A223" s="250"/>
      <c r="B223" s="378" t="s">
        <v>274</v>
      </c>
      <c r="C223" s="438"/>
      <c r="D223" s="514"/>
      <c r="E223" s="438"/>
      <c r="F223" s="752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</row>
    <row r="224" spans="1:42" ht="20.100000000000001" customHeight="1" x14ac:dyDescent="0.2">
      <c r="A224" s="251" t="s">
        <v>100</v>
      </c>
      <c r="B224" s="385" t="s">
        <v>115</v>
      </c>
      <c r="C224" s="439"/>
      <c r="D224" s="526"/>
      <c r="E224" s="439"/>
      <c r="F224" s="753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</row>
    <row r="225" spans="1:42" ht="20.100000000000001" customHeight="1" x14ac:dyDescent="0.2">
      <c r="A225" s="226">
        <v>3</v>
      </c>
      <c r="B225" s="356" t="s">
        <v>62</v>
      </c>
      <c r="C225" s="440">
        <f t="shared" ref="C225:C226" si="18">C226</f>
        <v>275000</v>
      </c>
      <c r="D225" s="531"/>
      <c r="E225" s="440">
        <f>E226</f>
        <v>275000</v>
      </c>
      <c r="F225" s="754">
        <v>0</v>
      </c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</row>
    <row r="226" spans="1:42" x14ac:dyDescent="0.2">
      <c r="A226" s="219">
        <v>38</v>
      </c>
      <c r="B226" s="357" t="s">
        <v>38</v>
      </c>
      <c r="C226" s="441">
        <f t="shared" si="18"/>
        <v>275000</v>
      </c>
      <c r="D226" s="532"/>
      <c r="E226" s="441">
        <f>E227</f>
        <v>275000</v>
      </c>
      <c r="F226" s="755">
        <v>0</v>
      </c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</row>
    <row r="227" spans="1:42" ht="15" customHeight="1" x14ac:dyDescent="0.2">
      <c r="A227" s="247">
        <v>381</v>
      </c>
      <c r="B227" s="362" t="s">
        <v>110</v>
      </c>
      <c r="C227" s="457">
        <f>C228+C229+C230</f>
        <v>275000</v>
      </c>
      <c r="D227" s="527"/>
      <c r="E227" s="457">
        <f>E228+E229+E230</f>
        <v>275000</v>
      </c>
      <c r="F227" s="781">
        <v>0</v>
      </c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</row>
    <row r="228" spans="1:42" ht="12.75" customHeight="1" x14ac:dyDescent="0.2">
      <c r="A228" s="221">
        <v>381</v>
      </c>
      <c r="B228" s="359" t="s">
        <v>110</v>
      </c>
      <c r="C228" s="443">
        <v>180000</v>
      </c>
      <c r="D228" s="528"/>
      <c r="E228" s="443">
        <v>180000</v>
      </c>
      <c r="F228" s="757">
        <v>0</v>
      </c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</row>
    <row r="229" spans="1:42" ht="12.75" customHeight="1" x14ac:dyDescent="0.2">
      <c r="A229" s="221">
        <v>381</v>
      </c>
      <c r="B229" s="359" t="s">
        <v>337</v>
      </c>
      <c r="C229" s="443">
        <v>60000</v>
      </c>
      <c r="D229" s="528"/>
      <c r="E229" s="443">
        <v>60000</v>
      </c>
      <c r="F229" s="757">
        <v>0</v>
      </c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</row>
    <row r="230" spans="1:42" ht="12.75" customHeight="1" x14ac:dyDescent="0.2">
      <c r="A230" s="625">
        <v>381</v>
      </c>
      <c r="B230" s="626" t="s">
        <v>369</v>
      </c>
      <c r="C230" s="599">
        <v>35000</v>
      </c>
      <c r="D230" s="593"/>
      <c r="E230" s="599">
        <v>35000</v>
      </c>
      <c r="F230" s="762">
        <v>0</v>
      </c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</row>
    <row r="231" spans="1:42" ht="12.75" customHeight="1" x14ac:dyDescent="0.2">
      <c r="A231" s="622" t="s">
        <v>253</v>
      </c>
      <c r="B231" s="95" t="s">
        <v>189</v>
      </c>
      <c r="C231" s="623">
        <f>C234</f>
        <v>5000</v>
      </c>
      <c r="D231" s="624"/>
      <c r="E231" s="623">
        <f>E234</f>
        <v>5000</v>
      </c>
      <c r="F231" s="790">
        <v>0</v>
      </c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</row>
    <row r="232" spans="1:42" ht="12.75" customHeight="1" x14ac:dyDescent="0.2">
      <c r="A232" s="261"/>
      <c r="B232" s="330" t="s">
        <v>274</v>
      </c>
      <c r="C232" s="445"/>
      <c r="D232" s="514"/>
      <c r="E232" s="445"/>
      <c r="F232" s="763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</row>
    <row r="233" spans="1:42" ht="22.5" customHeight="1" x14ac:dyDescent="0.2">
      <c r="A233" s="262" t="s">
        <v>98</v>
      </c>
      <c r="B233" s="359" t="s">
        <v>115</v>
      </c>
      <c r="C233" s="465"/>
      <c r="D233" s="526"/>
      <c r="E233" s="465"/>
      <c r="F233" s="791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</row>
    <row r="234" spans="1:42" ht="15" customHeight="1" x14ac:dyDescent="0.2">
      <c r="A234" s="226">
        <v>3</v>
      </c>
      <c r="B234" s="356" t="s">
        <v>62</v>
      </c>
      <c r="C234" s="440">
        <f t="shared" ref="C234:C236" si="19">C235</f>
        <v>5000</v>
      </c>
      <c r="D234" s="531"/>
      <c r="E234" s="440">
        <f>E235</f>
        <v>5000</v>
      </c>
      <c r="F234" s="754">
        <v>0</v>
      </c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</row>
    <row r="235" spans="1:42" ht="12.75" customHeight="1" x14ac:dyDescent="0.2">
      <c r="A235" s="219">
        <v>38</v>
      </c>
      <c r="B235" s="357" t="s">
        <v>38</v>
      </c>
      <c r="C235" s="441">
        <f t="shared" si="19"/>
        <v>5000</v>
      </c>
      <c r="D235" s="532"/>
      <c r="E235" s="441">
        <f>E236</f>
        <v>5000</v>
      </c>
      <c r="F235" s="755">
        <v>0</v>
      </c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</row>
    <row r="236" spans="1:42" ht="12.75" customHeight="1" x14ac:dyDescent="0.2">
      <c r="A236" s="247">
        <v>381</v>
      </c>
      <c r="B236" s="362" t="s">
        <v>110</v>
      </c>
      <c r="C236" s="457">
        <f t="shared" si="19"/>
        <v>5000</v>
      </c>
      <c r="D236" s="527"/>
      <c r="E236" s="457">
        <f>E237</f>
        <v>5000</v>
      </c>
      <c r="F236" s="781">
        <v>0</v>
      </c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</row>
    <row r="237" spans="1:42" ht="12.75" customHeight="1" x14ac:dyDescent="0.2">
      <c r="A237" s="221">
        <v>381</v>
      </c>
      <c r="B237" s="359" t="s">
        <v>110</v>
      </c>
      <c r="C237" s="466">
        <v>5000</v>
      </c>
      <c r="D237" s="528"/>
      <c r="E237" s="466">
        <v>5000</v>
      </c>
      <c r="F237" s="792">
        <v>0</v>
      </c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</row>
    <row r="238" spans="1:42" ht="12.75" customHeight="1" x14ac:dyDescent="0.2">
      <c r="A238" s="249" t="s">
        <v>254</v>
      </c>
      <c r="B238" s="384" t="s">
        <v>190</v>
      </c>
      <c r="C238" s="438">
        <f>C241</f>
        <v>5000</v>
      </c>
      <c r="D238" s="515"/>
      <c r="E238" s="438">
        <f>E241</f>
        <v>5000</v>
      </c>
      <c r="F238" s="752">
        <v>0</v>
      </c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</row>
    <row r="239" spans="1:42" ht="12.75" customHeight="1" x14ac:dyDescent="0.2">
      <c r="A239" s="250"/>
      <c r="B239" s="330" t="s">
        <v>274</v>
      </c>
      <c r="C239" s="438"/>
      <c r="D239" s="514"/>
      <c r="E239" s="438"/>
      <c r="F239" s="752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</row>
    <row r="240" spans="1:42" ht="12" customHeight="1" x14ac:dyDescent="0.2">
      <c r="A240" s="262" t="s">
        <v>98</v>
      </c>
      <c r="B240" s="359" t="s">
        <v>115</v>
      </c>
      <c r="C240" s="465"/>
      <c r="D240" s="526"/>
      <c r="E240" s="465"/>
      <c r="F240" s="791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</row>
    <row r="241" spans="1:42" ht="15" customHeight="1" x14ac:dyDescent="0.2">
      <c r="A241" s="226">
        <v>3</v>
      </c>
      <c r="B241" s="356" t="s">
        <v>62</v>
      </c>
      <c r="C241" s="440">
        <f t="shared" ref="C241:C243" si="20">C242</f>
        <v>5000</v>
      </c>
      <c r="D241" s="531"/>
      <c r="E241" s="440">
        <f>E242</f>
        <v>5000</v>
      </c>
      <c r="F241" s="754">
        <v>0</v>
      </c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</row>
    <row r="242" spans="1:42" ht="12.75" customHeight="1" x14ac:dyDescent="0.2">
      <c r="A242" s="219">
        <v>38</v>
      </c>
      <c r="B242" s="357" t="s">
        <v>38</v>
      </c>
      <c r="C242" s="441">
        <f t="shared" si="20"/>
        <v>5000</v>
      </c>
      <c r="D242" s="532"/>
      <c r="E242" s="441">
        <f>E243</f>
        <v>5000</v>
      </c>
      <c r="F242" s="755">
        <v>0</v>
      </c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</row>
    <row r="243" spans="1:42" ht="12.75" customHeight="1" x14ac:dyDescent="0.2">
      <c r="A243" s="247">
        <v>381</v>
      </c>
      <c r="B243" s="362" t="s">
        <v>110</v>
      </c>
      <c r="C243" s="457">
        <f t="shared" si="20"/>
        <v>5000</v>
      </c>
      <c r="D243" s="527"/>
      <c r="E243" s="457">
        <f>E244</f>
        <v>5000</v>
      </c>
      <c r="F243" s="781">
        <v>0</v>
      </c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</row>
    <row r="244" spans="1:42" ht="12.75" customHeight="1" x14ac:dyDescent="0.2">
      <c r="A244" s="221">
        <v>381</v>
      </c>
      <c r="B244" s="359" t="s">
        <v>110</v>
      </c>
      <c r="C244" s="466">
        <v>5000</v>
      </c>
      <c r="D244" s="528"/>
      <c r="E244" s="466">
        <v>5000</v>
      </c>
      <c r="F244" s="792">
        <v>0</v>
      </c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</row>
    <row r="245" spans="1:42" ht="12.75" customHeight="1" x14ac:dyDescent="0.2">
      <c r="A245" s="907" t="s">
        <v>66</v>
      </c>
      <c r="B245" s="908"/>
      <c r="C245" s="467"/>
      <c r="D245" s="536"/>
      <c r="E245" s="467"/>
      <c r="F245" s="793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</row>
    <row r="246" spans="1:42" ht="12.75" customHeight="1" x14ac:dyDescent="0.2">
      <c r="A246" s="911" t="s">
        <v>299</v>
      </c>
      <c r="B246" s="912"/>
      <c r="C246" s="463">
        <f>C247+C254+C261+C268+C275+C282+C289+C296+C303+C310+C317</f>
        <v>2585000</v>
      </c>
      <c r="D246" s="513">
        <f>D247+D254+D261+D268+D275+D282+D289+D296+D303+D310+D317</f>
        <v>-805000</v>
      </c>
      <c r="E246" s="463">
        <f>E247+E254++E261+E268+E275+E282+E289+E296+E303+E310+E317</f>
        <v>1780000</v>
      </c>
      <c r="F246" s="788">
        <f>(E246/C246)-1</f>
        <v>-0.31141199226305605</v>
      </c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</row>
    <row r="247" spans="1:42" ht="22.5" customHeight="1" x14ac:dyDescent="0.2">
      <c r="A247" s="263" t="s">
        <v>255</v>
      </c>
      <c r="B247" s="386" t="s">
        <v>120</v>
      </c>
      <c r="C247" s="468">
        <f>C250</f>
        <v>400000</v>
      </c>
      <c r="D247" s="515"/>
      <c r="E247" s="468">
        <f>E250</f>
        <v>400000</v>
      </c>
      <c r="F247" s="794">
        <v>0</v>
      </c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</row>
    <row r="248" spans="1:42" ht="15" customHeight="1" x14ac:dyDescent="0.2">
      <c r="A248" s="264"/>
      <c r="B248" s="387" t="s">
        <v>271</v>
      </c>
      <c r="C248" s="468"/>
      <c r="D248" s="514"/>
      <c r="E248" s="468"/>
      <c r="F248" s="794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</row>
    <row r="249" spans="1:42" ht="12.75" customHeight="1" x14ac:dyDescent="0.2">
      <c r="A249" s="265" t="s">
        <v>92</v>
      </c>
      <c r="B249" s="388" t="s">
        <v>115</v>
      </c>
      <c r="C249" s="469"/>
      <c r="D249" s="526"/>
      <c r="E249" s="469"/>
      <c r="F249" s="79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</row>
    <row r="250" spans="1:42" ht="12.75" customHeight="1" x14ac:dyDescent="0.2">
      <c r="A250" s="226">
        <v>3</v>
      </c>
      <c r="B250" s="356" t="s">
        <v>62</v>
      </c>
      <c r="C250" s="456">
        <f t="shared" ref="C250:C252" si="21">C251</f>
        <v>400000</v>
      </c>
      <c r="D250" s="531"/>
      <c r="E250" s="456">
        <f>E251</f>
        <v>400000</v>
      </c>
      <c r="F250" s="780">
        <v>0</v>
      </c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</row>
    <row r="251" spans="1:42" ht="12.75" customHeight="1" x14ac:dyDescent="0.2">
      <c r="A251" s="219">
        <v>32</v>
      </c>
      <c r="B251" s="357" t="s">
        <v>30</v>
      </c>
      <c r="C251" s="470">
        <f t="shared" si="21"/>
        <v>400000</v>
      </c>
      <c r="D251" s="532"/>
      <c r="E251" s="470">
        <f>E252</f>
        <v>400000</v>
      </c>
      <c r="F251" s="796">
        <v>0</v>
      </c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</row>
    <row r="252" spans="1:42" ht="12.75" customHeight="1" x14ac:dyDescent="0.2">
      <c r="A252" s="252">
        <v>323</v>
      </c>
      <c r="B252" s="379" t="s">
        <v>33</v>
      </c>
      <c r="C252" s="471">
        <f t="shared" si="21"/>
        <v>400000</v>
      </c>
      <c r="D252" s="527"/>
      <c r="E252" s="471">
        <f>E253</f>
        <v>400000</v>
      </c>
      <c r="F252" s="797">
        <v>0</v>
      </c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</row>
    <row r="253" spans="1:42" ht="12.75" customHeight="1" x14ac:dyDescent="0.2">
      <c r="A253" s="253">
        <v>323</v>
      </c>
      <c r="B253" s="380" t="s">
        <v>33</v>
      </c>
      <c r="C253" s="472">
        <v>400000</v>
      </c>
      <c r="D253" s="528"/>
      <c r="E253" s="472">
        <v>400000</v>
      </c>
      <c r="F253" s="798">
        <v>0</v>
      </c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</row>
    <row r="254" spans="1:42" ht="15" customHeight="1" x14ac:dyDescent="0.2">
      <c r="A254" s="266" t="s">
        <v>256</v>
      </c>
      <c r="B254" s="389" t="s">
        <v>191</v>
      </c>
      <c r="C254" s="468">
        <f>C257</f>
        <v>255000</v>
      </c>
      <c r="D254" s="515">
        <f>D257</f>
        <v>-105000</v>
      </c>
      <c r="E254" s="468">
        <f>E257</f>
        <v>150000</v>
      </c>
      <c r="F254" s="794">
        <f>(E254/C254)-1</f>
        <v>-0.41176470588235292</v>
      </c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</row>
    <row r="255" spans="1:42" ht="15" customHeight="1" x14ac:dyDescent="0.2">
      <c r="A255" s="264"/>
      <c r="B255" s="390" t="s">
        <v>271</v>
      </c>
      <c r="C255" s="468"/>
      <c r="D255" s="514"/>
      <c r="E255" s="468"/>
      <c r="F255" s="794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</row>
    <row r="256" spans="1:42" ht="12.75" customHeight="1" x14ac:dyDescent="0.2">
      <c r="A256" s="267" t="s">
        <v>93</v>
      </c>
      <c r="B256" s="391" t="s">
        <v>115</v>
      </c>
      <c r="C256" s="473"/>
      <c r="D256" s="526"/>
      <c r="E256" s="473"/>
      <c r="F256" s="799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</row>
    <row r="257" spans="1:42" ht="12.75" customHeight="1" x14ac:dyDescent="0.2">
      <c r="A257" s="226">
        <v>3</v>
      </c>
      <c r="B257" s="356" t="s">
        <v>62</v>
      </c>
      <c r="C257" s="456">
        <f t="shared" ref="C257:C259" si="22">C258</f>
        <v>255000</v>
      </c>
      <c r="D257" s="531">
        <f t="shared" ref="D257:E259" si="23">D258</f>
        <v>-105000</v>
      </c>
      <c r="E257" s="456">
        <f t="shared" si="23"/>
        <v>150000</v>
      </c>
      <c r="F257" s="780">
        <v>0.4118</v>
      </c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</row>
    <row r="258" spans="1:42" ht="12.75" customHeight="1" x14ac:dyDescent="0.2">
      <c r="A258" s="219">
        <v>32</v>
      </c>
      <c r="B258" s="357" t="s">
        <v>30</v>
      </c>
      <c r="C258" s="470">
        <f t="shared" si="22"/>
        <v>255000</v>
      </c>
      <c r="D258" s="532">
        <f t="shared" si="23"/>
        <v>-105000</v>
      </c>
      <c r="E258" s="470">
        <f t="shared" si="23"/>
        <v>150000</v>
      </c>
      <c r="F258" s="796">
        <v>0.4118</v>
      </c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</row>
    <row r="259" spans="1:42" ht="12.75" customHeight="1" x14ac:dyDescent="0.2">
      <c r="A259" s="252">
        <v>323</v>
      </c>
      <c r="B259" s="379" t="s">
        <v>33</v>
      </c>
      <c r="C259" s="471">
        <f t="shared" si="22"/>
        <v>255000</v>
      </c>
      <c r="D259" s="527">
        <f t="shared" si="23"/>
        <v>-105000</v>
      </c>
      <c r="E259" s="471">
        <f t="shared" si="23"/>
        <v>150000</v>
      </c>
      <c r="F259" s="797">
        <v>0.4118</v>
      </c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</row>
    <row r="260" spans="1:42" ht="12.75" customHeight="1" x14ac:dyDescent="0.2">
      <c r="A260" s="253">
        <v>323</v>
      </c>
      <c r="B260" s="380" t="s">
        <v>33</v>
      </c>
      <c r="C260" s="472">
        <v>255000</v>
      </c>
      <c r="D260" s="528">
        <v>-105000</v>
      </c>
      <c r="E260" s="472">
        <f>C260+D260</f>
        <v>150000</v>
      </c>
      <c r="F260" s="798">
        <v>0.4118</v>
      </c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</row>
    <row r="261" spans="1:42" ht="15" customHeight="1" x14ac:dyDescent="0.2">
      <c r="A261" s="266" t="s">
        <v>257</v>
      </c>
      <c r="B261" s="389" t="s">
        <v>192</v>
      </c>
      <c r="C261" s="468">
        <f>C264</f>
        <v>300000</v>
      </c>
      <c r="D261" s="515"/>
      <c r="E261" s="468">
        <f>E264</f>
        <v>300000</v>
      </c>
      <c r="F261" s="794">
        <v>0</v>
      </c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</row>
    <row r="262" spans="1:42" ht="15" customHeight="1" x14ac:dyDescent="0.2">
      <c r="A262" s="264" t="s">
        <v>95</v>
      </c>
      <c r="B262" s="390" t="s">
        <v>271</v>
      </c>
      <c r="C262" s="468"/>
      <c r="D262" s="514"/>
      <c r="E262" s="468"/>
      <c r="F262" s="794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</row>
    <row r="263" spans="1:42" ht="12.75" customHeight="1" x14ac:dyDescent="0.2">
      <c r="A263" s="267" t="s">
        <v>93</v>
      </c>
      <c r="B263" s="391" t="s">
        <v>115</v>
      </c>
      <c r="C263" s="469"/>
      <c r="D263" s="526"/>
      <c r="E263" s="469"/>
      <c r="F263" s="79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</row>
    <row r="264" spans="1:42" ht="12.75" customHeight="1" x14ac:dyDescent="0.2">
      <c r="A264" s="226">
        <v>3</v>
      </c>
      <c r="B264" s="356" t="s">
        <v>62</v>
      </c>
      <c r="C264" s="456">
        <f t="shared" ref="C264:C266" si="24">C265</f>
        <v>300000</v>
      </c>
      <c r="D264" s="531"/>
      <c r="E264" s="456">
        <f>E265</f>
        <v>300000</v>
      </c>
      <c r="F264" s="780">
        <v>0</v>
      </c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</row>
    <row r="265" spans="1:42" ht="12.75" customHeight="1" x14ac:dyDescent="0.2">
      <c r="A265" s="219">
        <v>32</v>
      </c>
      <c r="B265" s="357" t="s">
        <v>30</v>
      </c>
      <c r="C265" s="470">
        <f t="shared" si="24"/>
        <v>300000</v>
      </c>
      <c r="D265" s="532"/>
      <c r="E265" s="470">
        <f>E266</f>
        <v>300000</v>
      </c>
      <c r="F265" s="796">
        <v>0</v>
      </c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</row>
    <row r="266" spans="1:42" ht="12.75" customHeight="1" x14ac:dyDescent="0.2">
      <c r="A266" s="252">
        <v>323</v>
      </c>
      <c r="B266" s="379" t="s">
        <v>33</v>
      </c>
      <c r="C266" s="471">
        <f t="shared" si="24"/>
        <v>300000</v>
      </c>
      <c r="D266" s="527"/>
      <c r="E266" s="471">
        <f>E267</f>
        <v>300000</v>
      </c>
      <c r="F266" s="797">
        <v>0</v>
      </c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</row>
    <row r="267" spans="1:42" ht="12.75" customHeight="1" x14ac:dyDescent="0.2">
      <c r="A267" s="253">
        <v>323</v>
      </c>
      <c r="B267" s="380" t="s">
        <v>33</v>
      </c>
      <c r="C267" s="472">
        <v>300000</v>
      </c>
      <c r="D267" s="528"/>
      <c r="E267" s="472">
        <v>300000</v>
      </c>
      <c r="F267" s="798">
        <v>0</v>
      </c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</row>
    <row r="268" spans="1:42" ht="15" customHeight="1" x14ac:dyDescent="0.2">
      <c r="A268" s="266" t="s">
        <v>317</v>
      </c>
      <c r="B268" s="389" t="s">
        <v>307</v>
      </c>
      <c r="C268" s="468">
        <f>C271</f>
        <v>20000</v>
      </c>
      <c r="D268" s="515"/>
      <c r="E268" s="468">
        <f>E271</f>
        <v>20000</v>
      </c>
      <c r="F268" s="794">
        <v>0</v>
      </c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</row>
    <row r="269" spans="1:42" ht="15" customHeight="1" x14ac:dyDescent="0.2">
      <c r="A269" s="264" t="s">
        <v>95</v>
      </c>
      <c r="B269" s="390" t="s">
        <v>271</v>
      </c>
      <c r="C269" s="468"/>
      <c r="D269" s="514"/>
      <c r="E269" s="468"/>
      <c r="F269" s="794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</row>
    <row r="270" spans="1:42" ht="12.75" customHeight="1" x14ac:dyDescent="0.2">
      <c r="A270" s="267" t="s">
        <v>93</v>
      </c>
      <c r="B270" s="391" t="s">
        <v>115</v>
      </c>
      <c r="C270" s="469"/>
      <c r="D270" s="526"/>
      <c r="E270" s="469"/>
      <c r="F270" s="79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</row>
    <row r="271" spans="1:42" ht="12.75" customHeight="1" x14ac:dyDescent="0.2">
      <c r="A271" s="226">
        <v>3</v>
      </c>
      <c r="B271" s="356" t="s">
        <v>62</v>
      </c>
      <c r="C271" s="456">
        <f t="shared" ref="C271:C273" si="25">C272</f>
        <v>20000</v>
      </c>
      <c r="D271" s="531"/>
      <c r="E271" s="456">
        <f>E272</f>
        <v>20000</v>
      </c>
      <c r="F271" s="780">
        <v>0</v>
      </c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</row>
    <row r="272" spans="1:42" ht="12.75" customHeight="1" x14ac:dyDescent="0.2">
      <c r="A272" s="219">
        <v>32</v>
      </c>
      <c r="B272" s="357" t="s">
        <v>30</v>
      </c>
      <c r="C272" s="470">
        <f t="shared" si="25"/>
        <v>20000</v>
      </c>
      <c r="D272" s="532"/>
      <c r="E272" s="470">
        <f>E273</f>
        <v>20000</v>
      </c>
      <c r="F272" s="796">
        <v>0</v>
      </c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</row>
    <row r="273" spans="1:42" ht="12.75" customHeight="1" x14ac:dyDescent="0.2">
      <c r="A273" s="252">
        <v>323</v>
      </c>
      <c r="B273" s="379" t="s">
        <v>33</v>
      </c>
      <c r="C273" s="471">
        <f t="shared" si="25"/>
        <v>20000</v>
      </c>
      <c r="D273" s="527"/>
      <c r="E273" s="471">
        <f>E274</f>
        <v>20000</v>
      </c>
      <c r="F273" s="797">
        <v>0</v>
      </c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</row>
    <row r="274" spans="1:42" ht="12.75" customHeight="1" x14ac:dyDescent="0.2">
      <c r="A274" s="253">
        <v>323</v>
      </c>
      <c r="B274" s="380" t="s">
        <v>33</v>
      </c>
      <c r="C274" s="472">
        <v>20000</v>
      </c>
      <c r="D274" s="528"/>
      <c r="E274" s="472">
        <v>20000</v>
      </c>
      <c r="F274" s="798">
        <v>0</v>
      </c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</row>
    <row r="275" spans="1:42" ht="15" customHeight="1" x14ac:dyDescent="0.2">
      <c r="A275" s="266" t="s">
        <v>329</v>
      </c>
      <c r="B275" s="389" t="s">
        <v>402</v>
      </c>
      <c r="C275" s="468">
        <f>C278</f>
        <v>1000000</v>
      </c>
      <c r="D275" s="515">
        <f>D278</f>
        <v>-300000</v>
      </c>
      <c r="E275" s="468">
        <f>E278</f>
        <v>700000</v>
      </c>
      <c r="F275" s="794">
        <f>(E275/C275)-1</f>
        <v>-0.30000000000000004</v>
      </c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</row>
    <row r="276" spans="1:42" ht="15" customHeight="1" x14ac:dyDescent="0.2">
      <c r="A276" s="264" t="s">
        <v>95</v>
      </c>
      <c r="B276" s="390" t="s">
        <v>271</v>
      </c>
      <c r="C276" s="468"/>
      <c r="D276" s="514"/>
      <c r="E276" s="468"/>
      <c r="F276" s="794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</row>
    <row r="277" spans="1:42" ht="15" customHeight="1" x14ac:dyDescent="0.2">
      <c r="A277" s="267" t="s">
        <v>93</v>
      </c>
      <c r="B277" s="391" t="s">
        <v>115</v>
      </c>
      <c r="C277" s="469"/>
      <c r="D277" s="526"/>
      <c r="E277" s="469"/>
      <c r="F277" s="79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</row>
    <row r="278" spans="1:42" ht="15" customHeight="1" x14ac:dyDescent="0.2">
      <c r="A278" s="226">
        <v>4</v>
      </c>
      <c r="B278" s="356" t="s">
        <v>62</v>
      </c>
      <c r="C278" s="456">
        <f t="shared" ref="C278:C280" si="26">C279</f>
        <v>1000000</v>
      </c>
      <c r="D278" s="531">
        <f t="shared" ref="D278:E280" si="27">D279</f>
        <v>-300000</v>
      </c>
      <c r="E278" s="456">
        <f t="shared" si="27"/>
        <v>700000</v>
      </c>
      <c r="F278" s="780" t="s">
        <v>485</v>
      </c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</row>
    <row r="279" spans="1:42" ht="12.75" customHeight="1" x14ac:dyDescent="0.2">
      <c r="A279" s="219">
        <v>42</v>
      </c>
      <c r="B279" s="357" t="s">
        <v>30</v>
      </c>
      <c r="C279" s="470">
        <f t="shared" si="26"/>
        <v>1000000</v>
      </c>
      <c r="D279" s="532">
        <f t="shared" si="27"/>
        <v>-300000</v>
      </c>
      <c r="E279" s="470">
        <f t="shared" si="27"/>
        <v>700000</v>
      </c>
      <c r="F279" s="796">
        <v>0.3</v>
      </c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</row>
    <row r="280" spans="1:42" ht="12.75" customHeight="1" x14ac:dyDescent="0.2">
      <c r="A280" s="252">
        <v>421</v>
      </c>
      <c r="B280" s="379" t="s">
        <v>33</v>
      </c>
      <c r="C280" s="471">
        <f t="shared" si="26"/>
        <v>1000000</v>
      </c>
      <c r="D280" s="527">
        <f t="shared" si="27"/>
        <v>-300000</v>
      </c>
      <c r="E280" s="471">
        <f t="shared" si="27"/>
        <v>700000</v>
      </c>
      <c r="F280" s="797">
        <v>0.3</v>
      </c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</row>
    <row r="281" spans="1:42" ht="12.75" customHeight="1" x14ac:dyDescent="0.2">
      <c r="A281" s="253">
        <v>421</v>
      </c>
      <c r="B281" s="380" t="s">
        <v>33</v>
      </c>
      <c r="C281" s="472">
        <v>1000000</v>
      </c>
      <c r="D281" s="528">
        <v>-300000</v>
      </c>
      <c r="E281" s="472">
        <f>C281+D281</f>
        <v>700000</v>
      </c>
      <c r="F281" s="798">
        <v>0.3</v>
      </c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</row>
    <row r="282" spans="1:42" ht="20.100000000000001" customHeight="1" x14ac:dyDescent="0.2">
      <c r="A282" s="266" t="s">
        <v>348</v>
      </c>
      <c r="B282" s="390" t="s">
        <v>309</v>
      </c>
      <c r="C282" s="468">
        <f>C285</f>
        <v>50000</v>
      </c>
      <c r="D282" s="515"/>
      <c r="E282" s="468">
        <f>E285</f>
        <v>50000</v>
      </c>
      <c r="F282" s="794">
        <v>0</v>
      </c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</row>
    <row r="283" spans="1:42" ht="20.100000000000001" customHeight="1" x14ac:dyDescent="0.2">
      <c r="A283" s="268"/>
      <c r="B283" s="392" t="s">
        <v>273</v>
      </c>
      <c r="C283" s="474"/>
      <c r="D283" s="514"/>
      <c r="E283" s="474"/>
      <c r="F283" s="800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</row>
    <row r="284" spans="1:42" ht="15" customHeight="1" x14ac:dyDescent="0.2">
      <c r="A284" s="265" t="s">
        <v>92</v>
      </c>
      <c r="B284" s="388" t="s">
        <v>115</v>
      </c>
      <c r="C284" s="469"/>
      <c r="D284" s="526"/>
      <c r="E284" s="469"/>
      <c r="F284" s="79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</row>
    <row r="285" spans="1:42" ht="15" customHeight="1" x14ac:dyDescent="0.2">
      <c r="A285" s="226">
        <v>3</v>
      </c>
      <c r="B285" s="356" t="s">
        <v>62</v>
      </c>
      <c r="C285" s="456">
        <f t="shared" ref="C285:C287" si="28">C286</f>
        <v>50000</v>
      </c>
      <c r="D285" s="531"/>
      <c r="E285" s="456">
        <f>E286</f>
        <v>50000</v>
      </c>
      <c r="F285" s="780">
        <v>0</v>
      </c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</row>
    <row r="286" spans="1:42" ht="12.75" customHeight="1" x14ac:dyDescent="0.2">
      <c r="A286" s="219">
        <v>32</v>
      </c>
      <c r="B286" s="357" t="s">
        <v>30</v>
      </c>
      <c r="C286" s="470">
        <f t="shared" si="28"/>
        <v>50000</v>
      </c>
      <c r="D286" s="532"/>
      <c r="E286" s="470">
        <f>E287</f>
        <v>50000</v>
      </c>
      <c r="F286" s="796">
        <v>0</v>
      </c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</row>
    <row r="287" spans="1:42" ht="12.75" customHeight="1" x14ac:dyDescent="0.2">
      <c r="A287" s="252">
        <v>323</v>
      </c>
      <c r="B287" s="379" t="s">
        <v>33</v>
      </c>
      <c r="C287" s="471">
        <f t="shared" si="28"/>
        <v>50000</v>
      </c>
      <c r="D287" s="527"/>
      <c r="E287" s="471">
        <f>E288</f>
        <v>50000</v>
      </c>
      <c r="F287" s="797">
        <v>0</v>
      </c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</row>
    <row r="288" spans="1:42" ht="12.75" customHeight="1" x14ac:dyDescent="0.2">
      <c r="A288" s="253">
        <v>323</v>
      </c>
      <c r="B288" s="380" t="s">
        <v>33</v>
      </c>
      <c r="C288" s="472">
        <v>50000</v>
      </c>
      <c r="D288" s="528"/>
      <c r="E288" s="472">
        <v>50000</v>
      </c>
      <c r="F288" s="798">
        <v>0</v>
      </c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</row>
    <row r="289" spans="1:42" ht="12.75" customHeight="1" x14ac:dyDescent="0.2">
      <c r="A289" s="266" t="s">
        <v>308</v>
      </c>
      <c r="B289" s="390" t="s">
        <v>335</v>
      </c>
      <c r="C289" s="468">
        <f>C292</f>
        <v>15000</v>
      </c>
      <c r="D289" s="515"/>
      <c r="E289" s="468">
        <f>E292</f>
        <v>15000</v>
      </c>
      <c r="F289" s="794">
        <v>0</v>
      </c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</row>
    <row r="290" spans="1:42" ht="12.75" customHeight="1" x14ac:dyDescent="0.2">
      <c r="A290" s="268"/>
      <c r="B290" s="392" t="s">
        <v>273</v>
      </c>
      <c r="C290" s="474"/>
      <c r="D290" s="514"/>
      <c r="E290" s="474"/>
      <c r="F290" s="800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</row>
    <row r="291" spans="1:42" ht="15" customHeight="1" x14ac:dyDescent="0.2">
      <c r="A291" s="265" t="s">
        <v>92</v>
      </c>
      <c r="B291" s="388" t="s">
        <v>115</v>
      </c>
      <c r="C291" s="469"/>
      <c r="D291" s="526"/>
      <c r="E291" s="469"/>
      <c r="F291" s="79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</row>
    <row r="292" spans="1:42" ht="15" customHeight="1" x14ac:dyDescent="0.2">
      <c r="A292" s="226">
        <v>3</v>
      </c>
      <c r="B292" s="356" t="s">
        <v>62</v>
      </c>
      <c r="C292" s="456">
        <f t="shared" ref="C292:C294" si="29">C293</f>
        <v>15000</v>
      </c>
      <c r="D292" s="531"/>
      <c r="E292" s="456">
        <f>E294</f>
        <v>15000</v>
      </c>
      <c r="F292" s="780">
        <v>0</v>
      </c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</row>
    <row r="293" spans="1:42" ht="12.75" customHeight="1" x14ac:dyDescent="0.2">
      <c r="A293" s="219">
        <v>32</v>
      </c>
      <c r="B293" s="357" t="s">
        <v>30</v>
      </c>
      <c r="C293" s="470">
        <f t="shared" si="29"/>
        <v>15000</v>
      </c>
      <c r="D293" s="532"/>
      <c r="E293" s="470">
        <f>E294</f>
        <v>15000</v>
      </c>
      <c r="F293" s="796">
        <v>0</v>
      </c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</row>
    <row r="294" spans="1:42" ht="12.75" customHeight="1" x14ac:dyDescent="0.2">
      <c r="A294" s="252">
        <v>323</v>
      </c>
      <c r="B294" s="379" t="s">
        <v>33</v>
      </c>
      <c r="C294" s="471">
        <f t="shared" si="29"/>
        <v>15000</v>
      </c>
      <c r="D294" s="527"/>
      <c r="E294" s="471">
        <f>E295</f>
        <v>15000</v>
      </c>
      <c r="F294" s="797">
        <v>0</v>
      </c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</row>
    <row r="295" spans="1:42" ht="12.75" customHeight="1" x14ac:dyDescent="0.2">
      <c r="A295" s="253">
        <v>323</v>
      </c>
      <c r="B295" s="380" t="s">
        <v>33</v>
      </c>
      <c r="C295" s="472">
        <v>15000</v>
      </c>
      <c r="D295" s="528"/>
      <c r="E295" s="472">
        <v>15000</v>
      </c>
      <c r="F295" s="798">
        <v>0</v>
      </c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</row>
    <row r="296" spans="1:42" ht="12.75" customHeight="1" x14ac:dyDescent="0.2">
      <c r="A296" s="266" t="s">
        <v>334</v>
      </c>
      <c r="B296" s="390" t="s">
        <v>346</v>
      </c>
      <c r="C296" s="468">
        <f>C299</f>
        <v>15000</v>
      </c>
      <c r="D296" s="515"/>
      <c r="E296" s="468">
        <f>E299</f>
        <v>15000</v>
      </c>
      <c r="F296" s="794">
        <v>0</v>
      </c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</row>
    <row r="297" spans="1:42" ht="12.75" customHeight="1" x14ac:dyDescent="0.2">
      <c r="A297" s="268"/>
      <c r="B297" s="392" t="s">
        <v>273</v>
      </c>
      <c r="C297" s="474"/>
      <c r="D297" s="514"/>
      <c r="E297" s="474"/>
      <c r="F297" s="800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</row>
    <row r="298" spans="1:42" ht="15" customHeight="1" x14ac:dyDescent="0.2">
      <c r="A298" s="265" t="s">
        <v>92</v>
      </c>
      <c r="B298" s="388" t="s">
        <v>115</v>
      </c>
      <c r="C298" s="469"/>
      <c r="D298" s="526"/>
      <c r="E298" s="469"/>
      <c r="F298" s="79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</row>
    <row r="299" spans="1:42" ht="15" customHeight="1" x14ac:dyDescent="0.2">
      <c r="A299" s="226">
        <v>3</v>
      </c>
      <c r="B299" s="356" t="s">
        <v>62</v>
      </c>
      <c r="C299" s="456">
        <f t="shared" ref="C299:C301" si="30">C300</f>
        <v>15000</v>
      </c>
      <c r="D299" s="531"/>
      <c r="E299" s="456">
        <f>E300</f>
        <v>15000</v>
      </c>
      <c r="F299" s="780">
        <v>0</v>
      </c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</row>
    <row r="300" spans="1:42" ht="12.75" customHeight="1" x14ac:dyDescent="0.2">
      <c r="A300" s="219">
        <v>32</v>
      </c>
      <c r="B300" s="357" t="s">
        <v>30</v>
      </c>
      <c r="C300" s="470">
        <f t="shared" si="30"/>
        <v>15000</v>
      </c>
      <c r="D300" s="532"/>
      <c r="E300" s="470">
        <f>E301</f>
        <v>15000</v>
      </c>
      <c r="F300" s="796">
        <v>0</v>
      </c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</row>
    <row r="301" spans="1:42" ht="12.75" customHeight="1" x14ac:dyDescent="0.2">
      <c r="A301" s="252">
        <v>323</v>
      </c>
      <c r="B301" s="379" t="s">
        <v>33</v>
      </c>
      <c r="C301" s="471">
        <f t="shared" si="30"/>
        <v>15000</v>
      </c>
      <c r="D301" s="527"/>
      <c r="E301" s="471">
        <f>E302</f>
        <v>15000</v>
      </c>
      <c r="F301" s="797">
        <v>0</v>
      </c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</row>
    <row r="302" spans="1:42" ht="12.75" customHeight="1" x14ac:dyDescent="0.2">
      <c r="A302" s="253">
        <v>323</v>
      </c>
      <c r="B302" s="380" t="s">
        <v>33</v>
      </c>
      <c r="C302" s="472">
        <v>15000</v>
      </c>
      <c r="D302" s="528"/>
      <c r="E302" s="472">
        <v>15000</v>
      </c>
      <c r="F302" s="798">
        <v>0</v>
      </c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</row>
    <row r="303" spans="1:42" ht="12.75" customHeight="1" x14ac:dyDescent="0.2">
      <c r="A303" s="266" t="s">
        <v>464</v>
      </c>
      <c r="B303" s="390" t="s">
        <v>371</v>
      </c>
      <c r="C303" s="468">
        <f>C306</f>
        <v>200000</v>
      </c>
      <c r="D303" s="515">
        <f>D306</f>
        <v>-100000</v>
      </c>
      <c r="E303" s="468">
        <f>E306</f>
        <v>100000</v>
      </c>
      <c r="F303" s="794">
        <v>0</v>
      </c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</row>
    <row r="304" spans="1:42" ht="12.75" customHeight="1" x14ac:dyDescent="0.2">
      <c r="A304" s="268"/>
      <c r="B304" s="392" t="s">
        <v>273</v>
      </c>
      <c r="C304" s="474"/>
      <c r="D304" s="514"/>
      <c r="E304" s="474"/>
      <c r="F304" s="800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</row>
    <row r="305" spans="1:42" ht="20.100000000000001" customHeight="1" x14ac:dyDescent="0.2">
      <c r="A305" s="265" t="s">
        <v>92</v>
      </c>
      <c r="B305" s="388" t="s">
        <v>115</v>
      </c>
      <c r="C305" s="469"/>
      <c r="D305" s="526"/>
      <c r="E305" s="469"/>
      <c r="F305" s="79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</row>
    <row r="306" spans="1:42" ht="15" customHeight="1" x14ac:dyDescent="0.2">
      <c r="A306" s="226">
        <v>4</v>
      </c>
      <c r="B306" s="356" t="s">
        <v>62</v>
      </c>
      <c r="C306" s="456">
        <f t="shared" ref="C306:C308" si="31">C307</f>
        <v>200000</v>
      </c>
      <c r="D306" s="531">
        <f t="shared" ref="D306:E308" si="32">D307</f>
        <v>-100000</v>
      </c>
      <c r="E306" s="456">
        <f t="shared" si="32"/>
        <v>100000</v>
      </c>
      <c r="F306" s="780">
        <v>0</v>
      </c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</row>
    <row r="307" spans="1:42" ht="15" customHeight="1" x14ac:dyDescent="0.2">
      <c r="A307" s="219">
        <v>42</v>
      </c>
      <c r="B307" s="357" t="s">
        <v>30</v>
      </c>
      <c r="C307" s="470">
        <f t="shared" si="31"/>
        <v>200000</v>
      </c>
      <c r="D307" s="532">
        <f t="shared" si="32"/>
        <v>-100000</v>
      </c>
      <c r="E307" s="470">
        <f t="shared" si="32"/>
        <v>100000</v>
      </c>
      <c r="F307" s="796">
        <v>0</v>
      </c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</row>
    <row r="308" spans="1:42" ht="12.75" customHeight="1" x14ac:dyDescent="0.2">
      <c r="A308" s="252">
        <v>421</v>
      </c>
      <c r="B308" s="379" t="s">
        <v>43</v>
      </c>
      <c r="C308" s="471">
        <f t="shared" si="31"/>
        <v>200000</v>
      </c>
      <c r="D308" s="527">
        <f t="shared" si="32"/>
        <v>-100000</v>
      </c>
      <c r="E308" s="471">
        <f t="shared" si="32"/>
        <v>100000</v>
      </c>
      <c r="F308" s="797">
        <v>0</v>
      </c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</row>
    <row r="309" spans="1:42" ht="12.75" customHeight="1" x14ac:dyDescent="0.2">
      <c r="A309" s="253">
        <v>421</v>
      </c>
      <c r="B309" s="380" t="s">
        <v>372</v>
      </c>
      <c r="C309" s="472">
        <v>200000</v>
      </c>
      <c r="D309" s="528">
        <v>-100000</v>
      </c>
      <c r="E309" s="472">
        <f>C309+D309</f>
        <v>100000</v>
      </c>
      <c r="F309" s="798">
        <v>0</v>
      </c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</row>
    <row r="310" spans="1:42" ht="12.75" customHeight="1" x14ac:dyDescent="0.2">
      <c r="A310" s="266" t="s">
        <v>465</v>
      </c>
      <c r="B310" s="390" t="s">
        <v>373</v>
      </c>
      <c r="C310" s="468">
        <f>C313</f>
        <v>300000</v>
      </c>
      <c r="D310" s="515">
        <f>D313</f>
        <v>-300000</v>
      </c>
      <c r="E310" s="468">
        <f>E313</f>
        <v>0</v>
      </c>
      <c r="F310" s="794">
        <f>(E310/C310)-1</f>
        <v>-1</v>
      </c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</row>
    <row r="311" spans="1:42" ht="12.75" customHeight="1" x14ac:dyDescent="0.2">
      <c r="A311" s="268"/>
      <c r="B311" s="392" t="s">
        <v>273</v>
      </c>
      <c r="C311" s="474"/>
      <c r="D311" s="514"/>
      <c r="E311" s="474"/>
      <c r="F311" s="800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</row>
    <row r="312" spans="1:42" ht="12.75" customHeight="1" x14ac:dyDescent="0.2">
      <c r="A312" s="265" t="s">
        <v>92</v>
      </c>
      <c r="B312" s="388" t="s">
        <v>115</v>
      </c>
      <c r="C312" s="469"/>
      <c r="D312" s="526"/>
      <c r="E312" s="469"/>
      <c r="F312" s="79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</row>
    <row r="313" spans="1:42" ht="12.75" customHeight="1" x14ac:dyDescent="0.2">
      <c r="A313" s="226">
        <v>4</v>
      </c>
      <c r="B313" s="356" t="s">
        <v>62</v>
      </c>
      <c r="C313" s="456">
        <f t="shared" ref="C313:C315" si="33">C314</f>
        <v>300000</v>
      </c>
      <c r="D313" s="531">
        <f>D314</f>
        <v>-300000</v>
      </c>
      <c r="E313" s="456">
        <f>E314</f>
        <v>0</v>
      </c>
      <c r="F313" s="780">
        <v>-1</v>
      </c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</row>
    <row r="314" spans="1:42" ht="12.75" customHeight="1" x14ac:dyDescent="0.2">
      <c r="A314" s="219">
        <v>42</v>
      </c>
      <c r="B314" s="357" t="s">
        <v>30</v>
      </c>
      <c r="C314" s="470">
        <f t="shared" si="33"/>
        <v>300000</v>
      </c>
      <c r="D314" s="532">
        <f>D315</f>
        <v>-300000</v>
      </c>
      <c r="E314" s="470">
        <f>E315</f>
        <v>0</v>
      </c>
      <c r="F314" s="796">
        <v>-1</v>
      </c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</row>
    <row r="315" spans="1:42" ht="15" customHeight="1" x14ac:dyDescent="0.2">
      <c r="A315" s="252">
        <v>421</v>
      </c>
      <c r="B315" s="379" t="s">
        <v>43</v>
      </c>
      <c r="C315" s="471">
        <f t="shared" si="33"/>
        <v>300000</v>
      </c>
      <c r="D315" s="527">
        <v>-300000</v>
      </c>
      <c r="E315" s="471">
        <f>E316</f>
        <v>0</v>
      </c>
      <c r="F315" s="797">
        <v>-1</v>
      </c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</row>
    <row r="316" spans="1:42" ht="15" customHeight="1" x14ac:dyDescent="0.2">
      <c r="A316" s="253">
        <v>421</v>
      </c>
      <c r="B316" s="380" t="s">
        <v>372</v>
      </c>
      <c r="C316" s="472">
        <v>300000</v>
      </c>
      <c r="D316" s="528">
        <v>-300000</v>
      </c>
      <c r="E316" s="472">
        <v>0</v>
      </c>
      <c r="F316" s="798">
        <v>-1</v>
      </c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</row>
    <row r="317" spans="1:42" ht="12.75" customHeight="1" x14ac:dyDescent="0.2">
      <c r="A317" s="738" t="s">
        <v>370</v>
      </c>
      <c r="B317" s="390" t="s">
        <v>463</v>
      </c>
      <c r="C317" s="739">
        <f>C323</f>
        <v>30000</v>
      </c>
      <c r="D317" s="739"/>
      <c r="E317" s="739">
        <f>E320</f>
        <v>30000</v>
      </c>
      <c r="F317" s="801">
        <v>0</v>
      </c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</row>
    <row r="318" spans="1:42" ht="12.75" customHeight="1" x14ac:dyDescent="0.2">
      <c r="A318" s="740"/>
      <c r="B318" s="392" t="s">
        <v>273</v>
      </c>
      <c r="C318" s="741"/>
      <c r="D318" s="741"/>
      <c r="E318" s="741"/>
      <c r="F318" s="802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</row>
    <row r="319" spans="1:42" ht="12.75" customHeight="1" x14ac:dyDescent="0.2">
      <c r="A319" s="742" t="s">
        <v>92</v>
      </c>
      <c r="B319" s="388" t="s">
        <v>115</v>
      </c>
      <c r="C319" s="743"/>
      <c r="D319" s="743"/>
      <c r="E319" s="743"/>
      <c r="F319" s="803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</row>
    <row r="320" spans="1:42" ht="12.75" customHeight="1" x14ac:dyDescent="0.2">
      <c r="A320" s="226">
        <v>3</v>
      </c>
      <c r="B320" s="356" t="s">
        <v>62</v>
      </c>
      <c r="C320" s="649">
        <f t="shared" ref="C320:C321" si="34">C321</f>
        <v>30000</v>
      </c>
      <c r="D320" s="649"/>
      <c r="E320" s="649">
        <f>E321</f>
        <v>30000</v>
      </c>
      <c r="F320" s="804">
        <v>0</v>
      </c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</row>
    <row r="321" spans="1:42" ht="12.75" customHeight="1" x14ac:dyDescent="0.2">
      <c r="A321" s="744">
        <v>32</v>
      </c>
      <c r="B321" s="357" t="s">
        <v>30</v>
      </c>
      <c r="C321" s="632">
        <f t="shared" si="34"/>
        <v>30000</v>
      </c>
      <c r="D321" s="632"/>
      <c r="E321" s="632">
        <f>E322</f>
        <v>30000</v>
      </c>
      <c r="F321" s="776">
        <v>0</v>
      </c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</row>
    <row r="322" spans="1:42" ht="12.75" customHeight="1" x14ac:dyDescent="0.2">
      <c r="A322" s="745">
        <v>323</v>
      </c>
      <c r="B322" s="379" t="s">
        <v>33</v>
      </c>
      <c r="C322" s="746">
        <f>C323</f>
        <v>30000</v>
      </c>
      <c r="D322" s="746"/>
      <c r="E322" s="746">
        <f>E323</f>
        <v>30000</v>
      </c>
      <c r="F322" s="805">
        <v>0</v>
      </c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</row>
    <row r="323" spans="1:42" ht="15.75" customHeight="1" x14ac:dyDescent="0.2">
      <c r="A323" s="602">
        <v>323</v>
      </c>
      <c r="B323" s="380" t="s">
        <v>33</v>
      </c>
      <c r="C323" s="628">
        <v>30000</v>
      </c>
      <c r="D323" s="628"/>
      <c r="E323" s="628">
        <v>30000</v>
      </c>
      <c r="F323" s="778">
        <v>0</v>
      </c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</row>
    <row r="324" spans="1:42" ht="12.75" customHeight="1" x14ac:dyDescent="0.2">
      <c r="A324" s="269"/>
      <c r="B324" s="393" t="s">
        <v>101</v>
      </c>
      <c r="C324" s="464"/>
      <c r="D324" s="536"/>
      <c r="E324" s="464"/>
      <c r="F324" s="789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</row>
    <row r="325" spans="1:42" ht="15" customHeight="1" x14ac:dyDescent="0.2">
      <c r="A325" s="270" t="s">
        <v>278</v>
      </c>
      <c r="B325" s="394"/>
      <c r="C325" s="437">
        <f>C326+C333</f>
        <v>235000</v>
      </c>
      <c r="D325" s="513"/>
      <c r="E325" s="437">
        <f>E326+E333</f>
        <v>235000</v>
      </c>
      <c r="F325" s="782">
        <v>0</v>
      </c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</row>
    <row r="326" spans="1:42" ht="15" customHeight="1" x14ac:dyDescent="0.2">
      <c r="A326" s="274" t="s">
        <v>467</v>
      </c>
      <c r="B326" s="95" t="s">
        <v>193</v>
      </c>
      <c r="C326" s="438">
        <f>C329</f>
        <v>35000</v>
      </c>
      <c r="D326" s="515"/>
      <c r="E326" s="438">
        <f>E329</f>
        <v>35000</v>
      </c>
      <c r="F326" s="752">
        <v>0</v>
      </c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</row>
    <row r="327" spans="1:42" ht="12.75" customHeight="1" x14ac:dyDescent="0.2">
      <c r="A327" s="271"/>
      <c r="B327" s="395" t="s">
        <v>271</v>
      </c>
      <c r="C327" s="438"/>
      <c r="D327" s="514"/>
      <c r="E327" s="438"/>
      <c r="F327" s="752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</row>
    <row r="328" spans="1:42" ht="12.75" customHeight="1" x14ac:dyDescent="0.2">
      <c r="A328" s="272" t="s">
        <v>98</v>
      </c>
      <c r="B328" s="213" t="s">
        <v>115</v>
      </c>
      <c r="C328" s="439"/>
      <c r="D328" s="526"/>
      <c r="E328" s="439"/>
      <c r="F328" s="753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</row>
    <row r="329" spans="1:42" ht="12.75" customHeight="1" x14ac:dyDescent="0.2">
      <c r="A329" s="273">
        <v>3</v>
      </c>
      <c r="B329" s="396" t="s">
        <v>62</v>
      </c>
      <c r="C329" s="440">
        <f t="shared" ref="C329:C331" si="35">C330</f>
        <v>35000</v>
      </c>
      <c r="D329" s="531"/>
      <c r="E329" s="440">
        <f>E330</f>
        <v>35000</v>
      </c>
      <c r="F329" s="754">
        <v>0</v>
      </c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</row>
    <row r="330" spans="1:42" ht="12.75" customHeight="1" x14ac:dyDescent="0.2">
      <c r="A330" s="219">
        <v>32</v>
      </c>
      <c r="B330" s="357" t="s">
        <v>30</v>
      </c>
      <c r="C330" s="441">
        <f t="shared" si="35"/>
        <v>35000</v>
      </c>
      <c r="D330" s="532"/>
      <c r="E330" s="441">
        <f>E331</f>
        <v>35000</v>
      </c>
      <c r="F330" s="755">
        <v>0</v>
      </c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</row>
    <row r="331" spans="1:42" ht="12.75" customHeight="1" x14ac:dyDescent="0.2">
      <c r="A331" s="252">
        <v>323</v>
      </c>
      <c r="B331" s="379" t="s">
        <v>33</v>
      </c>
      <c r="C331" s="457">
        <f t="shared" si="35"/>
        <v>35000</v>
      </c>
      <c r="D331" s="527"/>
      <c r="E331" s="457">
        <f>E332</f>
        <v>35000</v>
      </c>
      <c r="F331" s="781">
        <v>0</v>
      </c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</row>
    <row r="332" spans="1:42" ht="12.75" customHeight="1" x14ac:dyDescent="0.2">
      <c r="A332" s="253">
        <v>323</v>
      </c>
      <c r="B332" s="380" t="s">
        <v>33</v>
      </c>
      <c r="C332" s="458">
        <v>35000</v>
      </c>
      <c r="D332" s="528"/>
      <c r="E332" s="458">
        <v>35000</v>
      </c>
      <c r="F332" s="760">
        <v>0</v>
      </c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</row>
    <row r="333" spans="1:42" x14ac:dyDescent="0.2">
      <c r="A333" s="266" t="s">
        <v>468</v>
      </c>
      <c r="B333" s="390" t="s">
        <v>194</v>
      </c>
      <c r="C333" s="468">
        <f>C336</f>
        <v>200000</v>
      </c>
      <c r="D333" s="515"/>
      <c r="E333" s="468">
        <f>E336</f>
        <v>200000</v>
      </c>
      <c r="F333" s="794">
        <v>0</v>
      </c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</row>
    <row r="334" spans="1:42" ht="15" customHeight="1" x14ac:dyDescent="0.2">
      <c r="A334" s="275"/>
      <c r="B334" s="397" t="s">
        <v>272</v>
      </c>
      <c r="C334" s="468"/>
      <c r="D334" s="514"/>
      <c r="E334" s="468"/>
      <c r="F334" s="794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</row>
    <row r="335" spans="1:42" ht="13.5" customHeight="1" x14ac:dyDescent="0.2">
      <c r="A335" s="276" t="s">
        <v>92</v>
      </c>
      <c r="B335" s="398" t="s">
        <v>115</v>
      </c>
      <c r="C335" s="469"/>
      <c r="D335" s="526"/>
      <c r="E335" s="469"/>
      <c r="F335" s="79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</row>
    <row r="336" spans="1:42" ht="15" customHeight="1" x14ac:dyDescent="0.2">
      <c r="A336" s="273">
        <v>3</v>
      </c>
      <c r="B336" s="396" t="s">
        <v>62</v>
      </c>
      <c r="C336" s="440">
        <f t="shared" ref="C336:C338" si="36">C337</f>
        <v>200000</v>
      </c>
      <c r="D336" s="531"/>
      <c r="E336" s="440">
        <f>E337</f>
        <v>200000</v>
      </c>
      <c r="F336" s="754">
        <v>0</v>
      </c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</row>
    <row r="337" spans="1:42" ht="12.75" customHeight="1" x14ac:dyDescent="0.2">
      <c r="A337" s="255">
        <v>38</v>
      </c>
      <c r="B337" s="357" t="s">
        <v>38</v>
      </c>
      <c r="C337" s="470">
        <f t="shared" si="36"/>
        <v>200000</v>
      </c>
      <c r="D337" s="532"/>
      <c r="E337" s="470">
        <f>E338</f>
        <v>200000</v>
      </c>
      <c r="F337" s="796">
        <v>0</v>
      </c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</row>
    <row r="338" spans="1:42" ht="12.75" customHeight="1" x14ac:dyDescent="0.2">
      <c r="A338" s="252">
        <v>383</v>
      </c>
      <c r="B338" s="379" t="s">
        <v>109</v>
      </c>
      <c r="C338" s="471">
        <f t="shared" si="36"/>
        <v>200000</v>
      </c>
      <c r="D338" s="527"/>
      <c r="E338" s="471">
        <f>E339</f>
        <v>200000</v>
      </c>
      <c r="F338" s="797">
        <v>0</v>
      </c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</row>
    <row r="339" spans="1:42" ht="12.75" customHeight="1" x14ac:dyDescent="0.2">
      <c r="A339" s="253">
        <v>383</v>
      </c>
      <c r="B339" s="380" t="s">
        <v>109</v>
      </c>
      <c r="C339" s="472">
        <v>200000</v>
      </c>
      <c r="D339" s="528"/>
      <c r="E339" s="472">
        <v>200000</v>
      </c>
      <c r="F339" s="798">
        <v>0</v>
      </c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</row>
    <row r="340" spans="1:42" ht="12.75" customHeight="1" x14ac:dyDescent="0.2">
      <c r="A340" s="905" t="s">
        <v>244</v>
      </c>
      <c r="B340" s="906"/>
      <c r="C340" s="437">
        <f>C341+C350</f>
        <v>240000</v>
      </c>
      <c r="D340" s="513">
        <f>D341+D350</f>
        <v>-150000</v>
      </c>
      <c r="E340" s="437">
        <f>E344+E353</f>
        <v>90000</v>
      </c>
      <c r="F340" s="782">
        <f>(E340/C340)-1</f>
        <v>-0.625</v>
      </c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</row>
    <row r="341" spans="1:42" ht="12.75" customHeight="1" x14ac:dyDescent="0.2">
      <c r="A341" s="249" t="s">
        <v>258</v>
      </c>
      <c r="B341" s="378" t="s">
        <v>289</v>
      </c>
      <c r="C341" s="438">
        <f>C344</f>
        <v>220000</v>
      </c>
      <c r="D341" s="515">
        <f>D344</f>
        <v>-130000</v>
      </c>
      <c r="E341" s="438">
        <f>E344</f>
        <v>90000</v>
      </c>
      <c r="F341" s="752">
        <v>0.625</v>
      </c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</row>
    <row r="342" spans="1:42" ht="15" customHeight="1" x14ac:dyDescent="0.2">
      <c r="A342" s="271"/>
      <c r="B342" s="395" t="s">
        <v>271</v>
      </c>
      <c r="C342" s="438"/>
      <c r="D342" s="514"/>
      <c r="E342" s="438"/>
      <c r="F342" s="752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</row>
    <row r="343" spans="1:42" ht="15" customHeight="1" x14ac:dyDescent="0.2">
      <c r="A343" s="277" t="s">
        <v>98</v>
      </c>
      <c r="B343" s="214" t="s">
        <v>115</v>
      </c>
      <c r="C343" s="439"/>
      <c r="D343" s="526"/>
      <c r="E343" s="439"/>
      <c r="F343" s="753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</row>
    <row r="344" spans="1:42" ht="12.75" customHeight="1" x14ac:dyDescent="0.2">
      <c r="A344" s="273">
        <v>3</v>
      </c>
      <c r="B344" s="396" t="s">
        <v>62</v>
      </c>
      <c r="C344" s="440">
        <f t="shared" ref="C344:C345" si="37">C345</f>
        <v>220000</v>
      </c>
      <c r="D344" s="531">
        <f>D345</f>
        <v>-130000</v>
      </c>
      <c r="E344" s="440">
        <f>E345</f>
        <v>90000</v>
      </c>
      <c r="F344" s="754">
        <f>(E344/C344)-1</f>
        <v>-0.59090909090909083</v>
      </c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</row>
    <row r="345" spans="1:42" ht="12.75" customHeight="1" x14ac:dyDescent="0.2">
      <c r="A345" s="219">
        <v>35</v>
      </c>
      <c r="B345" s="357" t="s">
        <v>291</v>
      </c>
      <c r="C345" s="441">
        <f t="shared" si="37"/>
        <v>220000</v>
      </c>
      <c r="D345" s="532">
        <f>D346</f>
        <v>-130000</v>
      </c>
      <c r="E345" s="441">
        <f>E346</f>
        <v>90000</v>
      </c>
      <c r="F345" s="755">
        <v>0.59089999999999998</v>
      </c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</row>
    <row r="346" spans="1:42" ht="12.75" customHeight="1" x14ac:dyDescent="0.2">
      <c r="A346" s="278">
        <v>351</v>
      </c>
      <c r="B346" s="362" t="s">
        <v>292</v>
      </c>
      <c r="C346" s="457">
        <f>C347+C348+C349</f>
        <v>220000</v>
      </c>
      <c r="D346" s="527">
        <f>D347+D348+D349</f>
        <v>-130000</v>
      </c>
      <c r="E346" s="457">
        <f>E347+E348+E349</f>
        <v>90000</v>
      </c>
      <c r="F346" s="781">
        <v>0.59089999999999998</v>
      </c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</row>
    <row r="347" spans="1:42" ht="15" customHeight="1" x14ac:dyDescent="0.2">
      <c r="A347" s="279">
        <v>351</v>
      </c>
      <c r="B347" s="360" t="s">
        <v>290</v>
      </c>
      <c r="C347" s="444">
        <v>50000</v>
      </c>
      <c r="D347" s="526"/>
      <c r="E347" s="444">
        <f>C347+D347</f>
        <v>50000</v>
      </c>
      <c r="F347" s="761">
        <v>0</v>
      </c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</row>
    <row r="348" spans="1:42" ht="15" customHeight="1" x14ac:dyDescent="0.2">
      <c r="A348" s="279">
        <v>351</v>
      </c>
      <c r="B348" s="360" t="s">
        <v>293</v>
      </c>
      <c r="C348" s="444">
        <v>80000</v>
      </c>
      <c r="D348" s="528">
        <v>-40000</v>
      </c>
      <c r="E348" s="444">
        <f>C348+D348</f>
        <v>40000</v>
      </c>
      <c r="F348" s="761">
        <v>0.5</v>
      </c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</row>
    <row r="349" spans="1:42" ht="12.75" customHeight="1" x14ac:dyDescent="0.2">
      <c r="A349" s="279">
        <v>351</v>
      </c>
      <c r="B349" s="360" t="s">
        <v>320</v>
      </c>
      <c r="C349" s="444">
        <v>90000</v>
      </c>
      <c r="D349" s="528">
        <v>-90000</v>
      </c>
      <c r="E349" s="444">
        <f>C349+D349</f>
        <v>0</v>
      </c>
      <c r="F349" s="761">
        <v>1</v>
      </c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</row>
    <row r="350" spans="1:42" ht="12.75" customHeight="1" x14ac:dyDescent="0.2">
      <c r="A350" s="249" t="s">
        <v>374</v>
      </c>
      <c r="B350" s="378" t="s">
        <v>129</v>
      </c>
      <c r="C350" s="438">
        <f>C353</f>
        <v>20000</v>
      </c>
      <c r="D350" s="515">
        <f>D353</f>
        <v>-20000</v>
      </c>
      <c r="E350" s="438">
        <v>0</v>
      </c>
      <c r="F350" s="752">
        <v>1</v>
      </c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</row>
    <row r="351" spans="1:42" ht="12.75" customHeight="1" x14ac:dyDescent="0.2">
      <c r="A351" s="250"/>
      <c r="B351" s="378" t="s">
        <v>271</v>
      </c>
      <c r="C351" s="438"/>
      <c r="D351" s="514"/>
      <c r="E351" s="438"/>
      <c r="F351" s="752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</row>
    <row r="352" spans="1:42" ht="12.75" customHeight="1" x14ac:dyDescent="0.2">
      <c r="A352" s="280" t="s">
        <v>98</v>
      </c>
      <c r="B352" s="398" t="s">
        <v>115</v>
      </c>
      <c r="C352" s="439"/>
      <c r="D352" s="526"/>
      <c r="E352" s="439"/>
      <c r="F352" s="753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</row>
    <row r="353" spans="1:42" ht="12.75" customHeight="1" x14ac:dyDescent="0.2">
      <c r="A353" s="218">
        <v>3</v>
      </c>
      <c r="B353" s="356" t="s">
        <v>62</v>
      </c>
      <c r="C353" s="440">
        <f t="shared" ref="C353:C355" si="38">C354</f>
        <v>20000</v>
      </c>
      <c r="D353" s="531">
        <f>D354</f>
        <v>-20000</v>
      </c>
      <c r="E353" s="440">
        <f>C353+D353</f>
        <v>0</v>
      </c>
      <c r="F353" s="754">
        <v>1</v>
      </c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</row>
    <row r="354" spans="1:42" ht="20.100000000000001" customHeight="1" x14ac:dyDescent="0.2">
      <c r="A354" s="219">
        <v>35</v>
      </c>
      <c r="B354" s="357" t="s">
        <v>75</v>
      </c>
      <c r="C354" s="441">
        <f t="shared" si="38"/>
        <v>20000</v>
      </c>
      <c r="D354" s="532">
        <f>D355</f>
        <v>-20000</v>
      </c>
      <c r="E354" s="441">
        <f>C354+D354</f>
        <v>0</v>
      </c>
      <c r="F354" s="755">
        <v>1</v>
      </c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</row>
    <row r="355" spans="1:42" ht="20.100000000000001" customHeight="1" x14ac:dyDescent="0.2">
      <c r="A355" s="600">
        <v>352</v>
      </c>
      <c r="B355" s="601" t="s">
        <v>330</v>
      </c>
      <c r="C355" s="457">
        <f t="shared" si="38"/>
        <v>20000</v>
      </c>
      <c r="D355" s="527">
        <f>D356</f>
        <v>-20000</v>
      </c>
      <c r="E355" s="457">
        <f>C355+D355</f>
        <v>0</v>
      </c>
      <c r="F355" s="781">
        <v>1</v>
      </c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</row>
    <row r="356" spans="1:42" ht="15" customHeight="1" x14ac:dyDescent="0.2">
      <c r="A356" s="279">
        <v>352</v>
      </c>
      <c r="B356" s="596" t="s">
        <v>330</v>
      </c>
      <c r="C356" s="444">
        <v>20000</v>
      </c>
      <c r="D356" s="528">
        <v>-20000</v>
      </c>
      <c r="E356" s="444">
        <f>C356+D356</f>
        <v>0</v>
      </c>
      <c r="F356" s="761">
        <v>1</v>
      </c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</row>
    <row r="357" spans="1:42" ht="15" customHeight="1" x14ac:dyDescent="0.2">
      <c r="A357" s="281"/>
      <c r="B357" s="399" t="s">
        <v>241</v>
      </c>
      <c r="C357" s="475"/>
      <c r="D357" s="536"/>
      <c r="E357" s="475"/>
      <c r="F357" s="806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</row>
    <row r="358" spans="1:42" ht="12.75" customHeight="1" x14ac:dyDescent="0.2">
      <c r="A358" s="901" t="s">
        <v>248</v>
      </c>
      <c r="B358" s="902"/>
      <c r="C358" s="476">
        <f>C360+C384+C391+C398+C405+C368+C376</f>
        <v>365000</v>
      </c>
      <c r="D358" s="513">
        <f>D360+D368+D376+D384+D391+D398+D405</f>
        <v>-80000</v>
      </c>
      <c r="E358" s="476">
        <f>E360+E368+E376+E384+E391+E398+E405</f>
        <v>285000</v>
      </c>
      <c r="F358" s="807">
        <f>(E358/C358)-1</f>
        <v>-0.21917808219178081</v>
      </c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</row>
    <row r="359" spans="1:42" ht="12.75" customHeight="1" x14ac:dyDescent="0.2">
      <c r="A359" s="282" t="s">
        <v>259</v>
      </c>
      <c r="B359" s="194" t="s">
        <v>197</v>
      </c>
      <c r="C359" s="477"/>
      <c r="D359" s="514"/>
      <c r="E359" s="477"/>
      <c r="F359" s="808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</row>
    <row r="360" spans="1:42" ht="12.75" customHeight="1" x14ac:dyDescent="0.2">
      <c r="A360" s="283"/>
      <c r="B360" s="195" t="s">
        <v>198</v>
      </c>
      <c r="C360" s="468">
        <f>C363</f>
        <v>80000</v>
      </c>
      <c r="D360" s="515">
        <f>D363</f>
        <v>-20000</v>
      </c>
      <c r="E360" s="468">
        <f>C360+D360</f>
        <v>60000</v>
      </c>
      <c r="F360" s="794">
        <f>(E360/C360)-1</f>
        <v>-0.25</v>
      </c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</row>
    <row r="361" spans="1:42" ht="12.75" customHeight="1" x14ac:dyDescent="0.2">
      <c r="A361" s="284"/>
      <c r="B361" s="387" t="s">
        <v>270</v>
      </c>
      <c r="C361" s="468"/>
      <c r="D361" s="514"/>
      <c r="E361" s="468"/>
      <c r="F361" s="794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</row>
    <row r="362" spans="1:42" ht="12.75" customHeight="1" x14ac:dyDescent="0.2">
      <c r="A362" s="285" t="s">
        <v>97</v>
      </c>
      <c r="B362" s="391" t="s">
        <v>115</v>
      </c>
      <c r="C362" s="469"/>
      <c r="D362" s="526"/>
      <c r="E362" s="469"/>
      <c r="F362" s="79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</row>
    <row r="363" spans="1:42" x14ac:dyDescent="0.2">
      <c r="A363" s="218">
        <v>3</v>
      </c>
      <c r="B363" s="356" t="s">
        <v>62</v>
      </c>
      <c r="C363" s="456">
        <f t="shared" ref="C363:C365" si="39">C364</f>
        <v>80000</v>
      </c>
      <c r="D363" s="531">
        <f>D364</f>
        <v>-20000</v>
      </c>
      <c r="E363" s="456">
        <f>E364</f>
        <v>60000</v>
      </c>
      <c r="F363" s="780">
        <v>0.25</v>
      </c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</row>
    <row r="364" spans="1:42" ht="15" customHeight="1" x14ac:dyDescent="0.2">
      <c r="A364" s="219">
        <v>38</v>
      </c>
      <c r="B364" s="357" t="s">
        <v>38</v>
      </c>
      <c r="C364" s="470">
        <f t="shared" si="39"/>
        <v>80000</v>
      </c>
      <c r="D364" s="532">
        <f>D365</f>
        <v>-20000</v>
      </c>
      <c r="E364" s="470">
        <f>E366</f>
        <v>60000</v>
      </c>
      <c r="F364" s="796">
        <v>0.25</v>
      </c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</row>
    <row r="365" spans="1:42" ht="12.75" customHeight="1" x14ac:dyDescent="0.2">
      <c r="A365" s="252">
        <v>381</v>
      </c>
      <c r="B365" s="400" t="s">
        <v>110</v>
      </c>
      <c r="C365" s="471">
        <f t="shared" si="39"/>
        <v>80000</v>
      </c>
      <c r="D365" s="527">
        <f>D366</f>
        <v>-20000</v>
      </c>
      <c r="E365" s="471">
        <f>E366</f>
        <v>60000</v>
      </c>
      <c r="F365" s="797">
        <v>0.25</v>
      </c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</row>
    <row r="366" spans="1:42" ht="12.75" customHeight="1" x14ac:dyDescent="0.2">
      <c r="A366" s="253">
        <v>381</v>
      </c>
      <c r="B366" s="401" t="s">
        <v>110</v>
      </c>
      <c r="C366" s="472">
        <v>80000</v>
      </c>
      <c r="D366" s="528">
        <v>-20000</v>
      </c>
      <c r="E366" s="472">
        <f>C366+D366</f>
        <v>60000</v>
      </c>
      <c r="F366" s="798">
        <v>0.25</v>
      </c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</row>
    <row r="367" spans="1:42" x14ac:dyDescent="0.2">
      <c r="A367" s="282" t="s">
        <v>395</v>
      </c>
      <c r="B367" s="194" t="s">
        <v>396</v>
      </c>
      <c r="C367" s="477"/>
      <c r="D367" s="514"/>
      <c r="E367" s="477"/>
      <c r="F367" s="808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</row>
    <row r="368" spans="1:42" ht="26.25" customHeight="1" x14ac:dyDescent="0.2">
      <c r="A368" s="283"/>
      <c r="B368" s="195" t="s">
        <v>198</v>
      </c>
      <c r="C368" s="468">
        <f>C371</f>
        <v>60000</v>
      </c>
      <c r="D368" s="515">
        <f>D371</f>
        <v>-60000</v>
      </c>
      <c r="E368" s="468">
        <v>0</v>
      </c>
      <c r="F368" s="794">
        <v>1</v>
      </c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</row>
    <row r="369" spans="1:42" ht="12.75" customHeight="1" x14ac:dyDescent="0.2">
      <c r="A369" s="284"/>
      <c r="B369" s="387" t="s">
        <v>270</v>
      </c>
      <c r="C369" s="468"/>
      <c r="D369" s="514"/>
      <c r="E369" s="468"/>
      <c r="F369" s="794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</row>
    <row r="370" spans="1:42" ht="15" customHeight="1" x14ac:dyDescent="0.2">
      <c r="A370" s="285" t="s">
        <v>97</v>
      </c>
      <c r="B370" s="391" t="s">
        <v>115</v>
      </c>
      <c r="C370" s="469"/>
      <c r="D370" s="526"/>
      <c r="E370" s="469"/>
      <c r="F370" s="79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</row>
    <row r="371" spans="1:42" ht="15" customHeight="1" x14ac:dyDescent="0.2">
      <c r="A371" s="218">
        <v>3</v>
      </c>
      <c r="B371" s="356" t="s">
        <v>62</v>
      </c>
      <c r="C371" s="456">
        <f t="shared" ref="C371:C373" si="40">C372</f>
        <v>60000</v>
      </c>
      <c r="D371" s="531">
        <f>D372</f>
        <v>-60000</v>
      </c>
      <c r="E371" s="456">
        <v>0</v>
      </c>
      <c r="F371" s="780">
        <v>1</v>
      </c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</row>
    <row r="372" spans="1:42" ht="12.75" customHeight="1" x14ac:dyDescent="0.2">
      <c r="A372" s="219">
        <v>38</v>
      </c>
      <c r="B372" s="357" t="s">
        <v>38</v>
      </c>
      <c r="C372" s="470">
        <f t="shared" si="40"/>
        <v>60000</v>
      </c>
      <c r="D372" s="532">
        <f>D373</f>
        <v>-60000</v>
      </c>
      <c r="E372" s="470">
        <v>0</v>
      </c>
      <c r="F372" s="796">
        <v>1</v>
      </c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</row>
    <row r="373" spans="1:42" ht="12.75" customHeight="1" x14ac:dyDescent="0.2">
      <c r="A373" s="252">
        <v>381</v>
      </c>
      <c r="B373" s="400" t="s">
        <v>110</v>
      </c>
      <c r="C373" s="471">
        <f t="shared" si="40"/>
        <v>60000</v>
      </c>
      <c r="D373" s="527">
        <f>D374</f>
        <v>-60000</v>
      </c>
      <c r="E373" s="471">
        <v>0</v>
      </c>
      <c r="F373" s="797">
        <v>1</v>
      </c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</row>
    <row r="374" spans="1:42" ht="12.75" customHeight="1" x14ac:dyDescent="0.2">
      <c r="A374" s="253">
        <v>381</v>
      </c>
      <c r="B374" s="401" t="s">
        <v>110</v>
      </c>
      <c r="C374" s="472">
        <v>60000</v>
      </c>
      <c r="D374" s="528">
        <v>-60000</v>
      </c>
      <c r="E374" s="472">
        <v>0</v>
      </c>
      <c r="F374" s="798">
        <v>1</v>
      </c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</row>
    <row r="375" spans="1:42" ht="12.75" customHeight="1" x14ac:dyDescent="0.2">
      <c r="A375" s="282" t="s">
        <v>398</v>
      </c>
      <c r="B375" s="194" t="s">
        <v>397</v>
      </c>
      <c r="C375" s="477"/>
      <c r="D375" s="514"/>
      <c r="E375" s="477"/>
      <c r="F375" s="808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</row>
    <row r="376" spans="1:42" ht="12.75" customHeight="1" x14ac:dyDescent="0.2">
      <c r="A376" s="283"/>
      <c r="B376" s="195" t="s">
        <v>198</v>
      </c>
      <c r="C376" s="468">
        <f>C379</f>
        <v>30000</v>
      </c>
      <c r="D376" s="515"/>
      <c r="E376" s="468">
        <f>E379</f>
        <v>30000</v>
      </c>
      <c r="F376" s="794">
        <v>0</v>
      </c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</row>
    <row r="377" spans="1:42" ht="15" customHeight="1" x14ac:dyDescent="0.2">
      <c r="A377" s="284"/>
      <c r="B377" s="387" t="s">
        <v>270</v>
      </c>
      <c r="C377" s="468"/>
      <c r="D377" s="514"/>
      <c r="E377" s="468"/>
      <c r="F377" s="794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</row>
    <row r="378" spans="1:42" ht="15" customHeight="1" x14ac:dyDescent="0.2">
      <c r="A378" s="285" t="s">
        <v>97</v>
      </c>
      <c r="B378" s="391" t="s">
        <v>115</v>
      </c>
      <c r="C378" s="469"/>
      <c r="D378" s="526"/>
      <c r="E378" s="469"/>
      <c r="F378" s="79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</row>
    <row r="379" spans="1:42" ht="12.75" customHeight="1" x14ac:dyDescent="0.2">
      <c r="A379" s="218">
        <v>3</v>
      </c>
      <c r="B379" s="356" t="s">
        <v>62</v>
      </c>
      <c r="C379" s="456">
        <f t="shared" ref="C379:C381" si="41">C380</f>
        <v>30000</v>
      </c>
      <c r="D379" s="531"/>
      <c r="E379" s="456">
        <f>E380</f>
        <v>30000</v>
      </c>
      <c r="F379" s="780">
        <v>0</v>
      </c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</row>
    <row r="380" spans="1:42" ht="12.75" customHeight="1" x14ac:dyDescent="0.2">
      <c r="A380" s="219">
        <v>38</v>
      </c>
      <c r="B380" s="357" t="s">
        <v>38</v>
      </c>
      <c r="C380" s="470">
        <f t="shared" si="41"/>
        <v>30000</v>
      </c>
      <c r="D380" s="532"/>
      <c r="E380" s="470">
        <f>E381</f>
        <v>30000</v>
      </c>
      <c r="F380" s="796">
        <v>0</v>
      </c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</row>
    <row r="381" spans="1:42" ht="12.75" customHeight="1" x14ac:dyDescent="0.2">
      <c r="A381" s="252">
        <v>381</v>
      </c>
      <c r="B381" s="400" t="s">
        <v>110</v>
      </c>
      <c r="C381" s="471">
        <f t="shared" si="41"/>
        <v>30000</v>
      </c>
      <c r="D381" s="527"/>
      <c r="E381" s="471">
        <f>E382</f>
        <v>30000</v>
      </c>
      <c r="F381" s="797">
        <v>0</v>
      </c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</row>
    <row r="382" spans="1:42" ht="12.75" customHeight="1" x14ac:dyDescent="0.2">
      <c r="A382" s="253">
        <v>381</v>
      </c>
      <c r="B382" s="401" t="s">
        <v>110</v>
      </c>
      <c r="C382" s="472">
        <v>30000</v>
      </c>
      <c r="D382" s="528"/>
      <c r="E382" s="472">
        <v>30000</v>
      </c>
      <c r="F382" s="798">
        <v>0</v>
      </c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</row>
    <row r="383" spans="1:42" ht="12.75" customHeight="1" x14ac:dyDescent="0.2">
      <c r="A383" s="286" t="s">
        <v>399</v>
      </c>
      <c r="B383" s="194" t="s">
        <v>376</v>
      </c>
      <c r="C383" s="468"/>
      <c r="D383" s="514"/>
      <c r="E383" s="468"/>
      <c r="F383" s="794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</row>
    <row r="384" spans="1:42" ht="25.5" customHeight="1" x14ac:dyDescent="0.2">
      <c r="A384" s="287" t="s">
        <v>104</v>
      </c>
      <c r="B384" s="196" t="s">
        <v>72</v>
      </c>
      <c r="C384" s="468">
        <f>C387</f>
        <v>10000</v>
      </c>
      <c r="D384" s="515"/>
      <c r="E384" s="468">
        <f>E387</f>
        <v>10000</v>
      </c>
      <c r="F384" s="794">
        <v>0</v>
      </c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</row>
    <row r="385" spans="1:42" ht="15" customHeight="1" x14ac:dyDescent="0.2">
      <c r="A385" s="288"/>
      <c r="B385" s="196" t="s">
        <v>270</v>
      </c>
      <c r="C385" s="468"/>
      <c r="D385" s="514"/>
      <c r="E385" s="468"/>
      <c r="F385" s="794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</row>
    <row r="386" spans="1:42" ht="15" customHeight="1" x14ac:dyDescent="0.2">
      <c r="A386" s="289" t="s">
        <v>97</v>
      </c>
      <c r="B386" s="402" t="s">
        <v>115</v>
      </c>
      <c r="C386" s="478"/>
      <c r="D386" s="526"/>
      <c r="E386" s="478"/>
      <c r="F386" s="809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</row>
    <row r="387" spans="1:42" ht="12.75" customHeight="1" x14ac:dyDescent="0.2">
      <c r="A387" s="218">
        <v>3</v>
      </c>
      <c r="B387" s="356" t="s">
        <v>62</v>
      </c>
      <c r="C387" s="456">
        <f t="shared" ref="C387:C389" si="42">C388</f>
        <v>10000</v>
      </c>
      <c r="D387" s="531"/>
      <c r="E387" s="456">
        <f>E388</f>
        <v>10000</v>
      </c>
      <c r="F387" s="780">
        <v>0</v>
      </c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</row>
    <row r="388" spans="1:42" ht="12.75" customHeight="1" x14ac:dyDescent="0.2">
      <c r="A388" s="219">
        <v>38</v>
      </c>
      <c r="B388" s="357" t="s">
        <v>38</v>
      </c>
      <c r="C388" s="470">
        <f t="shared" si="42"/>
        <v>10000</v>
      </c>
      <c r="D388" s="532"/>
      <c r="E388" s="470">
        <f>E389</f>
        <v>10000</v>
      </c>
      <c r="F388" s="796">
        <v>0</v>
      </c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</row>
    <row r="389" spans="1:42" ht="12.75" customHeight="1" x14ac:dyDescent="0.2">
      <c r="A389" s="290">
        <v>381</v>
      </c>
      <c r="B389" s="403" t="s">
        <v>261</v>
      </c>
      <c r="C389" s="471">
        <f t="shared" si="42"/>
        <v>10000</v>
      </c>
      <c r="D389" s="527"/>
      <c r="E389" s="471">
        <f>E390</f>
        <v>10000</v>
      </c>
      <c r="F389" s="797">
        <v>0</v>
      </c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</row>
    <row r="390" spans="1:42" ht="12.75" customHeight="1" x14ac:dyDescent="0.2">
      <c r="A390" s="291">
        <v>381</v>
      </c>
      <c r="B390" s="391" t="s">
        <v>39</v>
      </c>
      <c r="C390" s="479">
        <v>10000</v>
      </c>
      <c r="D390" s="528"/>
      <c r="E390" s="479">
        <v>10000</v>
      </c>
      <c r="F390" s="810">
        <v>0</v>
      </c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</row>
    <row r="391" spans="1:42" ht="12.75" customHeight="1" x14ac:dyDescent="0.2">
      <c r="A391" s="266" t="s">
        <v>301</v>
      </c>
      <c r="B391" s="161" t="s">
        <v>229</v>
      </c>
      <c r="C391" s="468">
        <f>C394</f>
        <v>100000</v>
      </c>
      <c r="D391" s="515"/>
      <c r="E391" s="468">
        <f>E394</f>
        <v>100000</v>
      </c>
      <c r="F391" s="794">
        <v>0</v>
      </c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</row>
    <row r="392" spans="1:42" ht="15" customHeight="1" x14ac:dyDescent="0.2">
      <c r="A392" s="264"/>
      <c r="B392" s="404" t="s">
        <v>270</v>
      </c>
      <c r="C392" s="468"/>
      <c r="D392" s="514"/>
      <c r="E392" s="468"/>
      <c r="F392" s="794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</row>
    <row r="393" spans="1:42" ht="15" customHeight="1" x14ac:dyDescent="0.2">
      <c r="A393" s="267" t="s">
        <v>97</v>
      </c>
      <c r="B393" s="405" t="s">
        <v>115</v>
      </c>
      <c r="C393" s="478"/>
      <c r="D393" s="526"/>
      <c r="E393" s="478"/>
      <c r="F393" s="809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</row>
    <row r="394" spans="1:42" ht="12.75" customHeight="1" x14ac:dyDescent="0.2">
      <c r="A394" s="218">
        <v>3</v>
      </c>
      <c r="B394" s="356" t="s">
        <v>62</v>
      </c>
      <c r="C394" s="456">
        <f t="shared" ref="C394:C396" si="43">C395</f>
        <v>100000</v>
      </c>
      <c r="D394" s="531"/>
      <c r="E394" s="456">
        <f>E395</f>
        <v>100000</v>
      </c>
      <c r="F394" s="780">
        <v>0</v>
      </c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</row>
    <row r="395" spans="1:42" ht="12.75" customHeight="1" x14ac:dyDescent="0.2">
      <c r="A395" s="255">
        <v>37</v>
      </c>
      <c r="B395" s="406" t="s">
        <v>141</v>
      </c>
      <c r="C395" s="470">
        <f t="shared" si="43"/>
        <v>100000</v>
      </c>
      <c r="D395" s="532"/>
      <c r="E395" s="470">
        <f>E396</f>
        <v>100000</v>
      </c>
      <c r="F395" s="796">
        <v>0</v>
      </c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</row>
    <row r="396" spans="1:42" ht="12.75" customHeight="1" x14ac:dyDescent="0.2">
      <c r="A396" s="256">
        <v>372</v>
      </c>
      <c r="B396" s="400" t="s">
        <v>112</v>
      </c>
      <c r="C396" s="471">
        <f t="shared" si="43"/>
        <v>100000</v>
      </c>
      <c r="D396" s="527"/>
      <c r="E396" s="471">
        <f>E397</f>
        <v>100000</v>
      </c>
      <c r="F396" s="797">
        <v>0</v>
      </c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</row>
    <row r="397" spans="1:42" ht="12.75" customHeight="1" x14ac:dyDescent="0.2">
      <c r="A397" s="292">
        <v>372</v>
      </c>
      <c r="B397" s="407" t="s">
        <v>112</v>
      </c>
      <c r="C397" s="479">
        <v>100000</v>
      </c>
      <c r="D397" s="528"/>
      <c r="E397" s="479">
        <v>100000</v>
      </c>
      <c r="F397" s="810">
        <v>0</v>
      </c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</row>
    <row r="398" spans="1:42" ht="24.75" customHeight="1" x14ac:dyDescent="0.2">
      <c r="A398" s="266" t="s">
        <v>400</v>
      </c>
      <c r="B398" s="161" t="s">
        <v>220</v>
      </c>
      <c r="C398" s="468">
        <f>C401</f>
        <v>45000</v>
      </c>
      <c r="D398" s="515"/>
      <c r="E398" s="468">
        <f>E401</f>
        <v>45000</v>
      </c>
      <c r="F398" s="794">
        <v>0</v>
      </c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</row>
    <row r="399" spans="1:42" ht="15" customHeight="1" x14ac:dyDescent="0.2">
      <c r="A399" s="264"/>
      <c r="B399" s="404" t="s">
        <v>270</v>
      </c>
      <c r="C399" s="468"/>
      <c r="D399" s="514"/>
      <c r="E399" s="468"/>
      <c r="F399" s="794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</row>
    <row r="400" spans="1:42" ht="15" customHeight="1" x14ac:dyDescent="0.2">
      <c r="A400" s="267" t="s">
        <v>97</v>
      </c>
      <c r="B400" s="405" t="s">
        <v>115</v>
      </c>
      <c r="C400" s="478"/>
      <c r="D400" s="526"/>
      <c r="E400" s="478"/>
      <c r="F400" s="809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</row>
    <row r="401" spans="1:42" ht="12.75" customHeight="1" x14ac:dyDescent="0.2">
      <c r="A401" s="218">
        <v>3</v>
      </c>
      <c r="B401" s="356" t="s">
        <v>62</v>
      </c>
      <c r="C401" s="456">
        <f t="shared" ref="C401:C403" si="44">C402</f>
        <v>45000</v>
      </c>
      <c r="D401" s="531"/>
      <c r="E401" s="456">
        <f>C401</f>
        <v>45000</v>
      </c>
      <c r="F401" s="780">
        <v>0</v>
      </c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</row>
    <row r="402" spans="1:42" ht="12.75" customHeight="1" x14ac:dyDescent="0.2">
      <c r="A402" s="255">
        <v>37</v>
      </c>
      <c r="B402" s="406" t="s">
        <v>141</v>
      </c>
      <c r="C402" s="470">
        <f t="shared" si="44"/>
        <v>45000</v>
      </c>
      <c r="D402" s="532"/>
      <c r="E402" s="470">
        <f>C402</f>
        <v>45000</v>
      </c>
      <c r="F402" s="796">
        <v>0</v>
      </c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</row>
    <row r="403" spans="1:42" ht="12.75" customHeight="1" x14ac:dyDescent="0.2">
      <c r="A403" s="256">
        <v>372</v>
      </c>
      <c r="B403" s="400" t="s">
        <v>112</v>
      </c>
      <c r="C403" s="471">
        <f t="shared" si="44"/>
        <v>45000</v>
      </c>
      <c r="D403" s="527"/>
      <c r="E403" s="471">
        <f>C403</f>
        <v>45000</v>
      </c>
      <c r="F403" s="797">
        <v>0</v>
      </c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</row>
    <row r="404" spans="1:42" ht="12.75" customHeight="1" x14ac:dyDescent="0.2">
      <c r="A404" s="292">
        <v>372</v>
      </c>
      <c r="B404" s="407" t="s">
        <v>112</v>
      </c>
      <c r="C404" s="479">
        <v>45000</v>
      </c>
      <c r="D404" s="528"/>
      <c r="E404" s="479">
        <f>C404</f>
        <v>45000</v>
      </c>
      <c r="F404" s="810">
        <v>0</v>
      </c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</row>
    <row r="405" spans="1:42" ht="12.75" customHeight="1" x14ac:dyDescent="0.2">
      <c r="A405" s="266" t="s">
        <v>401</v>
      </c>
      <c r="B405" s="627" t="s">
        <v>375</v>
      </c>
      <c r="C405" s="468">
        <f>C408</f>
        <v>40000</v>
      </c>
      <c r="D405" s="515"/>
      <c r="E405" s="468">
        <f>C405</f>
        <v>40000</v>
      </c>
      <c r="F405" s="794">
        <v>0</v>
      </c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</row>
    <row r="406" spans="1:42" ht="18" customHeight="1" x14ac:dyDescent="0.2">
      <c r="A406" s="264"/>
      <c r="B406" s="404" t="s">
        <v>270</v>
      </c>
      <c r="C406" s="468"/>
      <c r="D406" s="514"/>
      <c r="E406" s="468"/>
      <c r="F406" s="794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</row>
    <row r="407" spans="1:42" ht="15" customHeight="1" x14ac:dyDescent="0.2">
      <c r="A407" s="267" t="s">
        <v>97</v>
      </c>
      <c r="B407" s="405" t="s">
        <v>115</v>
      </c>
      <c r="C407" s="478"/>
      <c r="D407" s="526"/>
      <c r="E407" s="478"/>
      <c r="F407" s="809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</row>
    <row r="408" spans="1:42" ht="12.75" customHeight="1" x14ac:dyDescent="0.2">
      <c r="A408" s="218">
        <v>3</v>
      </c>
      <c r="B408" s="356" t="s">
        <v>62</v>
      </c>
      <c r="C408" s="456">
        <f t="shared" ref="C408:C410" si="45">C409</f>
        <v>40000</v>
      </c>
      <c r="D408" s="531"/>
      <c r="E408" s="456">
        <f>C408</f>
        <v>40000</v>
      </c>
      <c r="F408" s="780">
        <v>0</v>
      </c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</row>
    <row r="409" spans="1:42" ht="12.75" customHeight="1" x14ac:dyDescent="0.2">
      <c r="A409" s="255">
        <v>37</v>
      </c>
      <c r="B409" s="406" t="s">
        <v>141</v>
      </c>
      <c r="C409" s="470">
        <f t="shared" si="45"/>
        <v>40000</v>
      </c>
      <c r="D409" s="532"/>
      <c r="E409" s="470">
        <f>C409</f>
        <v>40000</v>
      </c>
      <c r="F409" s="796">
        <v>0</v>
      </c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</row>
    <row r="410" spans="1:42" ht="12.75" customHeight="1" x14ac:dyDescent="0.2">
      <c r="A410" s="256">
        <v>372</v>
      </c>
      <c r="B410" s="400" t="s">
        <v>112</v>
      </c>
      <c r="C410" s="471">
        <f t="shared" si="45"/>
        <v>40000</v>
      </c>
      <c r="D410" s="527"/>
      <c r="E410" s="471">
        <f>C410</f>
        <v>40000</v>
      </c>
      <c r="F410" s="797">
        <v>0</v>
      </c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</row>
    <row r="411" spans="1:42" ht="12.75" customHeight="1" x14ac:dyDescent="0.2">
      <c r="A411" s="292">
        <v>372</v>
      </c>
      <c r="B411" s="407" t="s">
        <v>112</v>
      </c>
      <c r="C411" s="479">
        <v>40000</v>
      </c>
      <c r="D411" s="528"/>
      <c r="E411" s="479">
        <f>C411</f>
        <v>40000</v>
      </c>
      <c r="F411" s="810">
        <v>0</v>
      </c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</row>
    <row r="412" spans="1:42" ht="12.75" customHeight="1" x14ac:dyDescent="0.2">
      <c r="A412" s="293"/>
      <c r="B412" s="408" t="s">
        <v>243</v>
      </c>
      <c r="C412" s="480"/>
      <c r="D412" s="536"/>
      <c r="E412" s="480"/>
      <c r="F412" s="811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</row>
    <row r="413" spans="1:42" ht="20.100000000000001" customHeight="1" x14ac:dyDescent="0.2">
      <c r="A413" s="901" t="s">
        <v>249</v>
      </c>
      <c r="B413" s="902"/>
      <c r="C413" s="463">
        <f>C414+C421+C428+C435</f>
        <v>220000</v>
      </c>
      <c r="D413" s="513"/>
      <c r="E413" s="463">
        <f>E414+E421+E428+E435</f>
        <v>220000</v>
      </c>
      <c r="F413" s="788">
        <v>0</v>
      </c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</row>
    <row r="414" spans="1:42" ht="27" customHeight="1" x14ac:dyDescent="0.2">
      <c r="A414" s="294" t="s">
        <v>260</v>
      </c>
      <c r="B414" s="409" t="s">
        <v>199</v>
      </c>
      <c r="C414" s="468">
        <f>C417</f>
        <v>100000</v>
      </c>
      <c r="D414" s="515"/>
      <c r="E414" s="468">
        <f>E417</f>
        <v>100000</v>
      </c>
      <c r="F414" s="794">
        <v>0</v>
      </c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</row>
    <row r="415" spans="1:42" ht="15" customHeight="1" x14ac:dyDescent="0.2">
      <c r="A415" s="295"/>
      <c r="B415" s="390" t="s">
        <v>265</v>
      </c>
      <c r="C415" s="468"/>
      <c r="D415" s="514"/>
      <c r="E415" s="468"/>
      <c r="F415" s="794">
        <v>0</v>
      </c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</row>
    <row r="416" spans="1:42" ht="15" customHeight="1" x14ac:dyDescent="0.2">
      <c r="A416" s="296" t="s">
        <v>93</v>
      </c>
      <c r="B416" s="410" t="s">
        <v>115</v>
      </c>
      <c r="C416" s="478"/>
      <c r="D416" s="526"/>
      <c r="E416" s="478"/>
      <c r="F416" s="809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</row>
    <row r="417" spans="1:42" ht="12.75" customHeight="1" x14ac:dyDescent="0.2">
      <c r="A417" s="218">
        <v>3</v>
      </c>
      <c r="B417" s="356" t="s">
        <v>62</v>
      </c>
      <c r="C417" s="456">
        <f t="shared" ref="C417:C419" si="46">C418</f>
        <v>100000</v>
      </c>
      <c r="D417" s="531"/>
      <c r="E417" s="456">
        <f>E418</f>
        <v>100000</v>
      </c>
      <c r="F417" s="780">
        <v>0</v>
      </c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</row>
    <row r="418" spans="1:42" ht="12.75" customHeight="1" x14ac:dyDescent="0.2">
      <c r="A418" s="255">
        <v>37</v>
      </c>
      <c r="B418" s="406" t="s">
        <v>141</v>
      </c>
      <c r="C418" s="470">
        <f t="shared" si="46"/>
        <v>100000</v>
      </c>
      <c r="D418" s="532"/>
      <c r="E418" s="470">
        <f>E419</f>
        <v>100000</v>
      </c>
      <c r="F418" s="796">
        <v>0</v>
      </c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</row>
    <row r="419" spans="1:42" ht="12.75" customHeight="1" x14ac:dyDescent="0.2">
      <c r="A419" s="256">
        <v>372</v>
      </c>
      <c r="B419" s="400" t="s">
        <v>69</v>
      </c>
      <c r="C419" s="471">
        <f t="shared" si="46"/>
        <v>100000</v>
      </c>
      <c r="D419" s="527"/>
      <c r="E419" s="471">
        <f>E420</f>
        <v>100000</v>
      </c>
      <c r="F419" s="797">
        <v>0</v>
      </c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</row>
    <row r="420" spans="1:42" ht="12.75" customHeight="1" x14ac:dyDescent="0.2">
      <c r="A420" s="253">
        <v>372</v>
      </c>
      <c r="B420" s="380" t="s">
        <v>69</v>
      </c>
      <c r="C420" s="472">
        <v>100000</v>
      </c>
      <c r="D420" s="528"/>
      <c r="E420" s="472">
        <v>100000</v>
      </c>
      <c r="F420" s="798">
        <v>0</v>
      </c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</row>
    <row r="421" spans="1:42" ht="12.75" customHeight="1" x14ac:dyDescent="0.2">
      <c r="A421" s="294" t="s">
        <v>302</v>
      </c>
      <c r="B421" s="411" t="s">
        <v>200</v>
      </c>
      <c r="C421" s="468">
        <f>C424</f>
        <v>60000</v>
      </c>
      <c r="D421" s="515"/>
      <c r="E421" s="468">
        <f>E424</f>
        <v>60000</v>
      </c>
      <c r="F421" s="794">
        <v>0</v>
      </c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</row>
    <row r="422" spans="1:42" ht="15" customHeight="1" x14ac:dyDescent="0.2">
      <c r="A422" s="295"/>
      <c r="B422" s="390" t="s">
        <v>265</v>
      </c>
      <c r="C422" s="468"/>
      <c r="D422" s="514"/>
      <c r="E422" s="468"/>
      <c r="F422" s="794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</row>
    <row r="423" spans="1:42" ht="15" customHeight="1" x14ac:dyDescent="0.2">
      <c r="A423" s="296" t="s">
        <v>93</v>
      </c>
      <c r="B423" s="410" t="s">
        <v>115</v>
      </c>
      <c r="C423" s="478"/>
      <c r="D423" s="526"/>
      <c r="E423" s="478"/>
      <c r="F423" s="809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</row>
    <row r="424" spans="1:42" ht="12.75" customHeight="1" x14ac:dyDescent="0.2">
      <c r="A424" s="218">
        <v>3</v>
      </c>
      <c r="B424" s="356" t="s">
        <v>62</v>
      </c>
      <c r="C424" s="456">
        <f t="shared" ref="C424:C426" si="47">C425</f>
        <v>60000</v>
      </c>
      <c r="D424" s="531"/>
      <c r="E424" s="456">
        <f>E425</f>
        <v>60000</v>
      </c>
      <c r="F424" s="780">
        <v>0</v>
      </c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</row>
    <row r="425" spans="1:42" ht="12.75" customHeight="1" x14ac:dyDescent="0.2">
      <c r="A425" s="255">
        <v>37</v>
      </c>
      <c r="B425" s="406" t="s">
        <v>141</v>
      </c>
      <c r="C425" s="470">
        <f t="shared" si="47"/>
        <v>60000</v>
      </c>
      <c r="D425" s="532"/>
      <c r="E425" s="470">
        <f>E426</f>
        <v>60000</v>
      </c>
      <c r="F425" s="796">
        <v>0</v>
      </c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</row>
    <row r="426" spans="1:42" ht="12.75" customHeight="1" x14ac:dyDescent="0.2">
      <c r="A426" s="252">
        <v>372</v>
      </c>
      <c r="B426" s="379" t="s">
        <v>69</v>
      </c>
      <c r="C426" s="471">
        <f t="shared" si="47"/>
        <v>60000</v>
      </c>
      <c r="D426" s="527"/>
      <c r="E426" s="471">
        <f>E427</f>
        <v>60000</v>
      </c>
      <c r="F426" s="797">
        <v>0</v>
      </c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</row>
    <row r="427" spans="1:42" ht="20.25" customHeight="1" x14ac:dyDescent="0.2">
      <c r="A427" s="253">
        <v>372</v>
      </c>
      <c r="B427" s="380" t="s">
        <v>69</v>
      </c>
      <c r="C427" s="479">
        <v>60000</v>
      </c>
      <c r="D427" s="528"/>
      <c r="E427" s="479">
        <v>60000</v>
      </c>
      <c r="F427" s="810">
        <v>0</v>
      </c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</row>
    <row r="428" spans="1:42" ht="12.75" customHeight="1" x14ac:dyDescent="0.2">
      <c r="A428" s="297" t="s">
        <v>303</v>
      </c>
      <c r="B428" s="161" t="s">
        <v>201</v>
      </c>
      <c r="C428" s="468">
        <f>C431</f>
        <v>45000</v>
      </c>
      <c r="D428" s="515"/>
      <c r="E428" s="468">
        <f>E431</f>
        <v>45000</v>
      </c>
      <c r="F428" s="794">
        <v>0</v>
      </c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</row>
    <row r="429" spans="1:42" ht="15" customHeight="1" x14ac:dyDescent="0.2">
      <c r="A429" s="295"/>
      <c r="B429" s="412" t="s">
        <v>265</v>
      </c>
      <c r="C429" s="468"/>
      <c r="D429" s="514"/>
      <c r="E429" s="468"/>
      <c r="F429" s="794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</row>
    <row r="430" spans="1:42" ht="15" customHeight="1" x14ac:dyDescent="0.2">
      <c r="A430" s="296" t="s">
        <v>93</v>
      </c>
      <c r="B430" s="410" t="s">
        <v>115</v>
      </c>
      <c r="C430" s="478"/>
      <c r="D430" s="526"/>
      <c r="E430" s="478"/>
      <c r="F430" s="809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</row>
    <row r="431" spans="1:42" ht="12.75" customHeight="1" x14ac:dyDescent="0.2">
      <c r="A431" s="218">
        <v>3</v>
      </c>
      <c r="B431" s="356" t="s">
        <v>62</v>
      </c>
      <c r="C431" s="456">
        <f t="shared" ref="C431:C433" si="48">C432</f>
        <v>45000</v>
      </c>
      <c r="D431" s="531"/>
      <c r="E431" s="456">
        <f>E432</f>
        <v>45000</v>
      </c>
      <c r="F431" s="780">
        <v>0</v>
      </c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</row>
    <row r="432" spans="1:42" ht="12.75" customHeight="1" x14ac:dyDescent="0.2">
      <c r="A432" s="255">
        <v>37</v>
      </c>
      <c r="B432" s="406" t="s">
        <v>141</v>
      </c>
      <c r="C432" s="470">
        <f t="shared" si="48"/>
        <v>45000</v>
      </c>
      <c r="D432" s="532"/>
      <c r="E432" s="470">
        <f>E433</f>
        <v>45000</v>
      </c>
      <c r="F432" s="796">
        <v>0</v>
      </c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</row>
    <row r="433" spans="1:42" ht="12.75" customHeight="1" x14ac:dyDescent="0.2">
      <c r="A433" s="252">
        <v>372</v>
      </c>
      <c r="B433" s="379" t="s">
        <v>69</v>
      </c>
      <c r="C433" s="471">
        <f t="shared" si="48"/>
        <v>45000</v>
      </c>
      <c r="D433" s="527"/>
      <c r="E433" s="471">
        <f>E434</f>
        <v>45000</v>
      </c>
      <c r="F433" s="797">
        <v>0</v>
      </c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</row>
    <row r="434" spans="1:42" ht="12.75" customHeight="1" x14ac:dyDescent="0.2">
      <c r="A434" s="298">
        <v>372</v>
      </c>
      <c r="B434" s="413" t="s">
        <v>69</v>
      </c>
      <c r="C434" s="472">
        <v>45000</v>
      </c>
      <c r="D434" s="528"/>
      <c r="E434" s="472">
        <v>45000</v>
      </c>
      <c r="F434" s="798">
        <v>0</v>
      </c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</row>
    <row r="435" spans="1:42" ht="12.75" customHeight="1" x14ac:dyDescent="0.2">
      <c r="A435" s="297" t="s">
        <v>349</v>
      </c>
      <c r="B435" s="614" t="s">
        <v>338</v>
      </c>
      <c r="C435" s="468">
        <f>C438</f>
        <v>15000</v>
      </c>
      <c r="D435" s="515"/>
      <c r="E435" s="468">
        <f>E438</f>
        <v>15000</v>
      </c>
      <c r="F435" s="794">
        <v>0</v>
      </c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</row>
    <row r="436" spans="1:42" ht="12.75" customHeight="1" x14ac:dyDescent="0.2">
      <c r="A436" s="295"/>
      <c r="B436" s="412" t="s">
        <v>265</v>
      </c>
      <c r="C436" s="468"/>
      <c r="D436" s="514"/>
      <c r="E436" s="468"/>
      <c r="F436" s="794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</row>
    <row r="437" spans="1:42" ht="15" customHeight="1" x14ac:dyDescent="0.2">
      <c r="A437" s="296" t="s">
        <v>93</v>
      </c>
      <c r="B437" s="410" t="s">
        <v>115</v>
      </c>
      <c r="C437" s="478"/>
      <c r="D437" s="526"/>
      <c r="E437" s="478"/>
      <c r="F437" s="809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</row>
    <row r="438" spans="1:42" ht="21.75" customHeight="1" x14ac:dyDescent="0.2">
      <c r="A438" s="218">
        <v>3</v>
      </c>
      <c r="B438" s="356" t="s">
        <v>62</v>
      </c>
      <c r="C438" s="456">
        <f t="shared" ref="C438" si="49">C439</f>
        <v>15000</v>
      </c>
      <c r="D438" s="531"/>
      <c r="E438" s="456">
        <f>E439</f>
        <v>15000</v>
      </c>
      <c r="F438" s="780">
        <v>0</v>
      </c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</row>
    <row r="439" spans="1:42" ht="29.25" customHeight="1" x14ac:dyDescent="0.2">
      <c r="A439" s="255">
        <v>37</v>
      </c>
      <c r="B439" s="406" t="s">
        <v>141</v>
      </c>
      <c r="C439" s="470">
        <f>C440</f>
        <v>15000</v>
      </c>
      <c r="D439" s="532"/>
      <c r="E439" s="470">
        <f>E440</f>
        <v>15000</v>
      </c>
      <c r="F439" s="796">
        <v>0</v>
      </c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</row>
    <row r="440" spans="1:42" ht="12.75" customHeight="1" x14ac:dyDescent="0.2">
      <c r="A440" s="252">
        <v>372</v>
      </c>
      <c r="B440" s="379" t="s">
        <v>69</v>
      </c>
      <c r="C440" s="471">
        <f>C441</f>
        <v>15000</v>
      </c>
      <c r="D440" s="527"/>
      <c r="E440" s="471">
        <f>E441</f>
        <v>15000</v>
      </c>
      <c r="F440" s="797">
        <v>0</v>
      </c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</row>
    <row r="441" spans="1:42" ht="12.75" customHeight="1" x14ac:dyDescent="0.2">
      <c r="A441" s="657">
        <v>372</v>
      </c>
      <c r="B441" s="388" t="s">
        <v>69</v>
      </c>
      <c r="C441" s="635">
        <v>15000</v>
      </c>
      <c r="D441" s="656"/>
      <c r="E441" s="635">
        <v>15000</v>
      </c>
      <c r="F441" s="812">
        <v>0</v>
      </c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</row>
    <row r="442" spans="1:42" ht="12.75" customHeight="1" x14ac:dyDescent="0.2">
      <c r="A442" s="907" t="s">
        <v>106</v>
      </c>
      <c r="B442" s="908"/>
      <c r="C442" s="485"/>
      <c r="D442" s="536"/>
      <c r="E442" s="485"/>
      <c r="F442" s="813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</row>
    <row r="443" spans="1:42" ht="12.75" customHeight="1" x14ac:dyDescent="0.2">
      <c r="A443" s="299" t="s">
        <v>407</v>
      </c>
      <c r="B443" s="162"/>
      <c r="C443" s="463">
        <f>C444+C451+C458+C465</f>
        <v>280000</v>
      </c>
      <c r="D443" s="513"/>
      <c r="E443" s="463">
        <f>E444+E451+E458+E465</f>
        <v>280000</v>
      </c>
      <c r="F443" s="788">
        <v>0</v>
      </c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</row>
    <row r="444" spans="1:42" ht="20.100000000000001" customHeight="1" x14ac:dyDescent="0.2">
      <c r="A444" s="294" t="s">
        <v>411</v>
      </c>
      <c r="B444" s="161" t="s">
        <v>206</v>
      </c>
      <c r="C444" s="468">
        <f>C447</f>
        <v>230000</v>
      </c>
      <c r="D444" s="515"/>
      <c r="E444" s="468">
        <f>E447</f>
        <v>230000</v>
      </c>
      <c r="F444" s="794">
        <v>0</v>
      </c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</row>
    <row r="445" spans="1:42" ht="20.100000000000001" customHeight="1" x14ac:dyDescent="0.2">
      <c r="A445" s="295"/>
      <c r="B445" s="390" t="s">
        <v>268</v>
      </c>
      <c r="C445" s="468"/>
      <c r="D445" s="514"/>
      <c r="E445" s="468"/>
      <c r="F445" s="794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</row>
    <row r="446" spans="1:42" x14ac:dyDescent="0.2">
      <c r="A446" s="300" t="s">
        <v>107</v>
      </c>
      <c r="B446" s="417" t="s">
        <v>115</v>
      </c>
      <c r="C446" s="486"/>
      <c r="D446" s="526"/>
      <c r="E446" s="486"/>
      <c r="F446" s="814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</row>
    <row r="447" spans="1:42" ht="15" customHeight="1" x14ac:dyDescent="0.2">
      <c r="A447" s="218">
        <v>3</v>
      </c>
      <c r="B447" s="356" t="s">
        <v>62</v>
      </c>
      <c r="C447" s="487">
        <f t="shared" ref="C447:C449" si="50">C448</f>
        <v>230000</v>
      </c>
      <c r="D447" s="531"/>
      <c r="E447" s="487">
        <f>E448</f>
        <v>230000</v>
      </c>
      <c r="F447" s="815">
        <v>0</v>
      </c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</row>
    <row r="448" spans="1:42" ht="12.75" customHeight="1" x14ac:dyDescent="0.2">
      <c r="A448" s="219">
        <v>38</v>
      </c>
      <c r="B448" s="357" t="s">
        <v>38</v>
      </c>
      <c r="C448" s="488">
        <f t="shared" si="50"/>
        <v>230000</v>
      </c>
      <c r="D448" s="532"/>
      <c r="E448" s="488">
        <f>E449</f>
        <v>230000</v>
      </c>
      <c r="F448" s="816">
        <v>0</v>
      </c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</row>
    <row r="449" spans="1:42" ht="12.75" customHeight="1" x14ac:dyDescent="0.2">
      <c r="A449" s="252">
        <v>381</v>
      </c>
      <c r="B449" s="400" t="s">
        <v>64</v>
      </c>
      <c r="C449" s="471">
        <f t="shared" si="50"/>
        <v>230000</v>
      </c>
      <c r="D449" s="527"/>
      <c r="E449" s="471">
        <f>E450</f>
        <v>230000</v>
      </c>
      <c r="F449" s="797">
        <v>0</v>
      </c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</row>
    <row r="450" spans="1:42" ht="12.75" customHeight="1" x14ac:dyDescent="0.2">
      <c r="A450" s="253">
        <v>381</v>
      </c>
      <c r="B450" s="418" t="s">
        <v>64</v>
      </c>
      <c r="C450" s="472">
        <v>230000</v>
      </c>
      <c r="D450" s="528"/>
      <c r="E450" s="472">
        <v>230000</v>
      </c>
      <c r="F450" s="798">
        <v>0</v>
      </c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</row>
    <row r="451" spans="1:42" ht="12.75" customHeight="1" x14ac:dyDescent="0.2">
      <c r="A451" s="294" t="s">
        <v>412</v>
      </c>
      <c r="B451" s="409" t="s">
        <v>207</v>
      </c>
      <c r="C451" s="468">
        <f>C454</f>
        <v>35000</v>
      </c>
      <c r="D451" s="515"/>
      <c r="E451" s="468">
        <f>E454</f>
        <v>35000</v>
      </c>
      <c r="F451" s="794">
        <v>0</v>
      </c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</row>
    <row r="452" spans="1:42" ht="12.75" customHeight="1" x14ac:dyDescent="0.2">
      <c r="A452" s="295"/>
      <c r="B452" s="390" t="s">
        <v>268</v>
      </c>
      <c r="C452" s="468"/>
      <c r="D452" s="514"/>
      <c r="E452" s="468"/>
      <c r="F452" s="794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</row>
    <row r="453" spans="1:42" ht="15" customHeight="1" x14ac:dyDescent="0.2">
      <c r="A453" s="300" t="s">
        <v>107</v>
      </c>
      <c r="B453" s="417" t="s">
        <v>115</v>
      </c>
      <c r="C453" s="489"/>
      <c r="D453" s="526"/>
      <c r="E453" s="489"/>
      <c r="F453" s="817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</row>
    <row r="454" spans="1:42" ht="15" customHeight="1" x14ac:dyDescent="0.2">
      <c r="A454" s="218">
        <v>3</v>
      </c>
      <c r="B454" s="356" t="s">
        <v>62</v>
      </c>
      <c r="C454" s="456">
        <f t="shared" ref="C454:C456" si="51">C455</f>
        <v>35000</v>
      </c>
      <c r="D454" s="531"/>
      <c r="E454" s="456">
        <f>E455</f>
        <v>35000</v>
      </c>
      <c r="F454" s="780">
        <v>0</v>
      </c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</row>
    <row r="455" spans="1:42" ht="12.75" customHeight="1" x14ac:dyDescent="0.2">
      <c r="A455" s="219">
        <v>38</v>
      </c>
      <c r="B455" s="357" t="s">
        <v>38</v>
      </c>
      <c r="C455" s="470">
        <f t="shared" si="51"/>
        <v>35000</v>
      </c>
      <c r="D455" s="532"/>
      <c r="E455" s="470">
        <f>E456</f>
        <v>35000</v>
      </c>
      <c r="F455" s="796">
        <v>0</v>
      </c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</row>
    <row r="456" spans="1:42" ht="12.75" customHeight="1" x14ac:dyDescent="0.2">
      <c r="A456" s="252">
        <v>381</v>
      </c>
      <c r="B456" s="400" t="s">
        <v>64</v>
      </c>
      <c r="C456" s="471">
        <f t="shared" si="51"/>
        <v>35000</v>
      </c>
      <c r="D456" s="527"/>
      <c r="E456" s="471">
        <f>E457</f>
        <v>35000</v>
      </c>
      <c r="F456" s="797">
        <v>0</v>
      </c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</row>
    <row r="457" spans="1:42" ht="12.75" customHeight="1" x14ac:dyDescent="0.2">
      <c r="A457" s="253">
        <v>381</v>
      </c>
      <c r="B457" s="418" t="s">
        <v>64</v>
      </c>
      <c r="C457" s="490">
        <v>35000</v>
      </c>
      <c r="D457" s="528"/>
      <c r="E457" s="490">
        <v>35000</v>
      </c>
      <c r="F457" s="818">
        <v>0</v>
      </c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</row>
    <row r="458" spans="1:42" ht="25.5" customHeight="1" x14ac:dyDescent="0.2">
      <c r="A458" s="294" t="s">
        <v>413</v>
      </c>
      <c r="B458" s="409" t="s">
        <v>345</v>
      </c>
      <c r="C458" s="468">
        <f>C461</f>
        <v>5000</v>
      </c>
      <c r="D458" s="515"/>
      <c r="E458" s="468">
        <f>E461</f>
        <v>5000</v>
      </c>
      <c r="F458" s="794">
        <v>0</v>
      </c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</row>
    <row r="459" spans="1:42" ht="12.75" customHeight="1" x14ac:dyDescent="0.2">
      <c r="A459" s="295"/>
      <c r="B459" s="390" t="s">
        <v>268</v>
      </c>
      <c r="C459" s="468"/>
      <c r="D459" s="514"/>
      <c r="E459" s="468"/>
      <c r="F459" s="794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</row>
    <row r="460" spans="1:42" ht="15" customHeight="1" x14ac:dyDescent="0.2">
      <c r="A460" s="300" t="s">
        <v>107</v>
      </c>
      <c r="B460" s="417" t="s">
        <v>115</v>
      </c>
      <c r="C460" s="491"/>
      <c r="D460" s="526"/>
      <c r="E460" s="491"/>
      <c r="F460" s="819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</row>
    <row r="461" spans="1:42" ht="15" customHeight="1" x14ac:dyDescent="0.2">
      <c r="A461" s="218">
        <v>3</v>
      </c>
      <c r="B461" s="356" t="s">
        <v>62</v>
      </c>
      <c r="C461" s="456">
        <f t="shared" ref="C461:C463" si="52">C462</f>
        <v>5000</v>
      </c>
      <c r="D461" s="531"/>
      <c r="E461" s="456">
        <f>E462</f>
        <v>5000</v>
      </c>
      <c r="F461" s="780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</row>
    <row r="462" spans="1:42" ht="12.75" customHeight="1" x14ac:dyDescent="0.2">
      <c r="A462" s="219">
        <v>38</v>
      </c>
      <c r="B462" s="357" t="s">
        <v>38</v>
      </c>
      <c r="C462" s="470">
        <f t="shared" si="52"/>
        <v>5000</v>
      </c>
      <c r="D462" s="532"/>
      <c r="E462" s="470">
        <f>E463</f>
        <v>5000</v>
      </c>
      <c r="F462" s="796">
        <v>0</v>
      </c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</row>
    <row r="463" spans="1:42" ht="12.75" customHeight="1" x14ac:dyDescent="0.2">
      <c r="A463" s="252">
        <v>381</v>
      </c>
      <c r="B463" s="400" t="s">
        <v>64</v>
      </c>
      <c r="C463" s="471">
        <f t="shared" si="52"/>
        <v>5000</v>
      </c>
      <c r="D463" s="527"/>
      <c r="E463" s="471">
        <f>E464</f>
        <v>5000</v>
      </c>
      <c r="F463" s="797">
        <v>0</v>
      </c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</row>
    <row r="464" spans="1:42" ht="12.75" customHeight="1" x14ac:dyDescent="0.2">
      <c r="A464" s="253">
        <v>381</v>
      </c>
      <c r="B464" s="418" t="s">
        <v>64</v>
      </c>
      <c r="C464" s="490">
        <v>5000</v>
      </c>
      <c r="D464" s="528"/>
      <c r="E464" s="490">
        <v>5000</v>
      </c>
      <c r="F464" s="818">
        <v>0</v>
      </c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</row>
    <row r="465" spans="1:42" ht="12.75" customHeight="1" x14ac:dyDescent="0.2">
      <c r="A465" s="294" t="s">
        <v>414</v>
      </c>
      <c r="B465" s="409" t="s">
        <v>208</v>
      </c>
      <c r="C465" s="468">
        <f>C468</f>
        <v>10000</v>
      </c>
      <c r="D465" s="515"/>
      <c r="E465" s="468">
        <f>E468</f>
        <v>10000</v>
      </c>
      <c r="F465" s="794">
        <v>0</v>
      </c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</row>
    <row r="466" spans="1:42" ht="12.75" customHeight="1" x14ac:dyDescent="0.2">
      <c r="A466" s="295"/>
      <c r="B466" s="390" t="s">
        <v>268</v>
      </c>
      <c r="C466" s="468"/>
      <c r="D466" s="514"/>
      <c r="E466" s="468"/>
      <c r="F466" s="794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</row>
    <row r="467" spans="1:42" ht="24" customHeight="1" x14ac:dyDescent="0.2">
      <c r="A467" s="510" t="s">
        <v>107</v>
      </c>
      <c r="B467" s="511" t="s">
        <v>115</v>
      </c>
      <c r="C467" s="468"/>
      <c r="D467" s="514"/>
      <c r="E467" s="468"/>
      <c r="F467" s="794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</row>
    <row r="468" spans="1:42" ht="15" customHeight="1" x14ac:dyDescent="0.2">
      <c r="A468" s="218">
        <v>3</v>
      </c>
      <c r="B468" s="356" t="s">
        <v>62</v>
      </c>
      <c r="C468" s="456">
        <f t="shared" ref="C468:C470" si="53">C469</f>
        <v>10000</v>
      </c>
      <c r="D468" s="531"/>
      <c r="E468" s="456">
        <f>E469</f>
        <v>10000</v>
      </c>
      <c r="F468" s="780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</row>
    <row r="469" spans="1:42" ht="12.75" customHeight="1" x14ac:dyDescent="0.2">
      <c r="A469" s="219">
        <v>38</v>
      </c>
      <c r="B469" s="357" t="s">
        <v>38</v>
      </c>
      <c r="C469" s="470">
        <f t="shared" si="53"/>
        <v>10000</v>
      </c>
      <c r="D469" s="532"/>
      <c r="E469" s="470">
        <f>E470</f>
        <v>10000</v>
      </c>
      <c r="F469" s="796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</row>
    <row r="470" spans="1:42" ht="12.75" customHeight="1" x14ac:dyDescent="0.2">
      <c r="A470" s="252">
        <v>381</v>
      </c>
      <c r="B470" s="400" t="s">
        <v>64</v>
      </c>
      <c r="C470" s="471">
        <f t="shared" si="53"/>
        <v>10000</v>
      </c>
      <c r="D470" s="527"/>
      <c r="E470" s="471">
        <f>E471</f>
        <v>10000</v>
      </c>
      <c r="F470" s="797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</row>
    <row r="471" spans="1:42" ht="12.75" customHeight="1" x14ac:dyDescent="0.2">
      <c r="A471" s="253">
        <v>381</v>
      </c>
      <c r="B471" s="418" t="s">
        <v>64</v>
      </c>
      <c r="C471" s="490">
        <v>10000</v>
      </c>
      <c r="D471" s="528"/>
      <c r="E471" s="490">
        <v>10000</v>
      </c>
      <c r="F471" s="818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</row>
    <row r="472" spans="1:42" ht="12.75" customHeight="1" x14ac:dyDescent="0.2">
      <c r="A472" s="907" t="s">
        <v>218</v>
      </c>
      <c r="B472" s="908"/>
      <c r="C472" s="467"/>
      <c r="D472" s="536"/>
      <c r="E472" s="467"/>
      <c r="F472" s="793"/>
      <c r="G472" s="85"/>
      <c r="H472" s="85"/>
      <c r="I472" s="85"/>
      <c r="J472" s="85"/>
      <c r="K472" s="40"/>
    </row>
    <row r="473" spans="1:42" ht="12.75" customHeight="1" x14ac:dyDescent="0.2">
      <c r="A473" s="301" t="s">
        <v>408</v>
      </c>
      <c r="B473" s="419"/>
      <c r="C473" s="492">
        <f>C474+C481+C488+C495+C502</f>
        <v>255000</v>
      </c>
      <c r="D473" s="513"/>
      <c r="E473" s="492">
        <f>E474+E481+E488+E495+E502</f>
        <v>255000</v>
      </c>
      <c r="F473" s="820">
        <v>0</v>
      </c>
      <c r="G473" s="85"/>
      <c r="H473" s="85"/>
      <c r="I473" s="85"/>
      <c r="J473" s="85"/>
      <c r="K473" s="40"/>
    </row>
    <row r="474" spans="1:42" ht="25.5" customHeight="1" x14ac:dyDescent="0.2">
      <c r="A474" s="302" t="s">
        <v>415</v>
      </c>
      <c r="B474" s="420" t="s">
        <v>209</v>
      </c>
      <c r="C474" s="493">
        <f>C477</f>
        <v>30000</v>
      </c>
      <c r="D474" s="515"/>
      <c r="E474" s="493">
        <v>30000</v>
      </c>
      <c r="F474" s="821">
        <v>0</v>
      </c>
      <c r="G474" s="85"/>
      <c r="H474" s="85"/>
      <c r="I474" s="85"/>
      <c r="J474" s="85"/>
      <c r="K474" s="40"/>
    </row>
    <row r="475" spans="1:42" ht="15" customHeight="1" x14ac:dyDescent="0.2">
      <c r="A475" s="303"/>
      <c r="B475" s="421" t="s">
        <v>267</v>
      </c>
      <c r="C475" s="493"/>
      <c r="D475" s="514"/>
      <c r="E475" s="493"/>
      <c r="F475" s="821"/>
      <c r="G475" s="85"/>
      <c r="H475" s="85"/>
      <c r="I475" s="85"/>
      <c r="J475" s="85"/>
      <c r="K475" s="40"/>
    </row>
    <row r="476" spans="1:42" ht="12.75" customHeight="1" x14ac:dyDescent="0.2">
      <c r="A476" s="304" t="s">
        <v>107</v>
      </c>
      <c r="B476" s="422" t="s">
        <v>115</v>
      </c>
      <c r="C476" s="494"/>
      <c r="D476" s="526"/>
      <c r="E476" s="494"/>
      <c r="F476" s="822"/>
      <c r="G476" s="85"/>
      <c r="H476" s="85"/>
      <c r="I476" s="85"/>
      <c r="J476" s="85"/>
      <c r="K476" s="40"/>
    </row>
    <row r="477" spans="1:42" ht="12.75" customHeight="1" x14ac:dyDescent="0.2">
      <c r="A477" s="218">
        <v>3</v>
      </c>
      <c r="B477" s="356" t="s">
        <v>62</v>
      </c>
      <c r="C477" s="440">
        <f t="shared" ref="C477:C479" si="54">C478</f>
        <v>30000</v>
      </c>
      <c r="D477" s="531"/>
      <c r="E477" s="440">
        <f>E478</f>
        <v>30000</v>
      </c>
      <c r="F477" s="754">
        <v>0</v>
      </c>
      <c r="G477" s="85"/>
      <c r="H477" s="85"/>
      <c r="I477" s="85"/>
      <c r="J477" s="85"/>
      <c r="K477" s="40"/>
    </row>
    <row r="478" spans="1:42" ht="12.75" customHeight="1" x14ac:dyDescent="0.2">
      <c r="A478" s="219">
        <v>32</v>
      </c>
      <c r="B478" s="357" t="s">
        <v>30</v>
      </c>
      <c r="C478" s="441">
        <f t="shared" si="54"/>
        <v>30000</v>
      </c>
      <c r="D478" s="532"/>
      <c r="E478" s="441">
        <f>E479</f>
        <v>30000</v>
      </c>
      <c r="F478" s="755">
        <v>0</v>
      </c>
      <c r="G478" s="85"/>
      <c r="H478" s="85"/>
      <c r="I478" s="85"/>
      <c r="J478" s="85"/>
      <c r="K478" s="40"/>
    </row>
    <row r="479" spans="1:42" ht="12.75" customHeight="1" x14ac:dyDescent="0.2">
      <c r="A479" s="247">
        <v>323</v>
      </c>
      <c r="B479" s="362" t="s">
        <v>33</v>
      </c>
      <c r="C479" s="457">
        <f t="shared" si="54"/>
        <v>30000</v>
      </c>
      <c r="D479" s="527"/>
      <c r="E479" s="457">
        <f>E480</f>
        <v>30000</v>
      </c>
      <c r="F479" s="781">
        <v>0</v>
      </c>
      <c r="G479" s="85"/>
      <c r="H479" s="85"/>
      <c r="I479" s="85"/>
      <c r="J479" s="85"/>
      <c r="K479" s="40"/>
    </row>
    <row r="480" spans="1:42" ht="12.75" customHeight="1" x14ac:dyDescent="0.2">
      <c r="A480" s="257">
        <v>323</v>
      </c>
      <c r="B480" s="355" t="s">
        <v>33</v>
      </c>
      <c r="C480" s="458">
        <v>30000</v>
      </c>
      <c r="D480" s="528"/>
      <c r="E480" s="458">
        <v>30000</v>
      </c>
      <c r="F480" s="760">
        <v>0</v>
      </c>
      <c r="G480" s="85"/>
      <c r="H480" s="85"/>
      <c r="I480" s="85"/>
      <c r="J480" s="85"/>
      <c r="K480" s="40"/>
    </row>
    <row r="481" spans="1:11" ht="15" customHeight="1" x14ac:dyDescent="0.2">
      <c r="A481" s="302" t="s">
        <v>416</v>
      </c>
      <c r="B481" s="423" t="s">
        <v>210</v>
      </c>
      <c r="C481" s="493">
        <f>C484</f>
        <v>25000</v>
      </c>
      <c r="D481" s="515"/>
      <c r="E481" s="493">
        <f>E484</f>
        <v>25000</v>
      </c>
      <c r="F481" s="821">
        <v>0</v>
      </c>
      <c r="G481" s="85"/>
      <c r="H481" s="85"/>
      <c r="I481" s="85"/>
      <c r="J481" s="85"/>
      <c r="K481" s="40"/>
    </row>
    <row r="482" spans="1:11" ht="15" customHeight="1" x14ac:dyDescent="0.2">
      <c r="A482" s="303"/>
      <c r="B482" s="421" t="s">
        <v>267</v>
      </c>
      <c r="C482" s="493"/>
      <c r="D482" s="514"/>
      <c r="E482" s="493"/>
      <c r="F482" s="821"/>
      <c r="G482" s="85"/>
      <c r="H482" s="85"/>
      <c r="I482" s="85"/>
      <c r="J482" s="85"/>
      <c r="K482" s="40"/>
    </row>
    <row r="483" spans="1:11" ht="12.75" customHeight="1" x14ac:dyDescent="0.2">
      <c r="A483" s="304" t="s">
        <v>107</v>
      </c>
      <c r="B483" s="424" t="s">
        <v>115</v>
      </c>
      <c r="C483" s="495"/>
      <c r="D483" s="526"/>
      <c r="E483" s="495"/>
      <c r="F483" s="823"/>
      <c r="G483" s="85"/>
      <c r="H483" s="85"/>
      <c r="I483" s="85"/>
      <c r="J483" s="85"/>
      <c r="K483" s="40"/>
    </row>
    <row r="484" spans="1:11" ht="12.75" customHeight="1" x14ac:dyDescent="0.2">
      <c r="A484" s="218">
        <v>3</v>
      </c>
      <c r="B484" s="356" t="s">
        <v>62</v>
      </c>
      <c r="C484" s="440">
        <f t="shared" ref="C484:C486" si="55">C485</f>
        <v>25000</v>
      </c>
      <c r="D484" s="531"/>
      <c r="E484" s="440">
        <f>E485</f>
        <v>25000</v>
      </c>
      <c r="F484" s="754">
        <v>0</v>
      </c>
      <c r="G484" s="85"/>
      <c r="H484" s="85"/>
      <c r="I484" s="85"/>
      <c r="J484" s="85"/>
      <c r="K484" s="40"/>
    </row>
    <row r="485" spans="1:11" ht="12.75" customHeight="1" x14ac:dyDescent="0.2">
      <c r="A485" s="219">
        <v>32</v>
      </c>
      <c r="B485" s="357" t="s">
        <v>30</v>
      </c>
      <c r="C485" s="441">
        <f t="shared" si="55"/>
        <v>25000</v>
      </c>
      <c r="D485" s="532"/>
      <c r="E485" s="441">
        <f>E486</f>
        <v>25000</v>
      </c>
      <c r="F485" s="755">
        <v>0</v>
      </c>
      <c r="G485" s="85"/>
      <c r="H485" s="85"/>
      <c r="I485" s="85"/>
      <c r="J485" s="85"/>
      <c r="K485" s="40"/>
    </row>
    <row r="486" spans="1:11" ht="12.75" customHeight="1" x14ac:dyDescent="0.2">
      <c r="A486" s="247">
        <v>323</v>
      </c>
      <c r="B486" s="362" t="s">
        <v>33</v>
      </c>
      <c r="C486" s="457">
        <f t="shared" si="55"/>
        <v>25000</v>
      </c>
      <c r="D486" s="527"/>
      <c r="E486" s="457">
        <f>E487</f>
        <v>25000</v>
      </c>
      <c r="F486" s="781">
        <v>0</v>
      </c>
      <c r="G486" s="85"/>
      <c r="H486" s="85"/>
      <c r="I486" s="85"/>
      <c r="J486" s="85"/>
      <c r="K486" s="40"/>
    </row>
    <row r="487" spans="1:11" ht="12.75" customHeight="1" x14ac:dyDescent="0.2">
      <c r="A487" s="257">
        <v>323</v>
      </c>
      <c r="B487" s="355" t="s">
        <v>33</v>
      </c>
      <c r="C487" s="458">
        <v>25000</v>
      </c>
      <c r="D487" s="528"/>
      <c r="E487" s="458">
        <v>25000</v>
      </c>
      <c r="F487" s="760">
        <v>0</v>
      </c>
      <c r="G487" s="85"/>
      <c r="H487" s="85"/>
      <c r="I487" s="85"/>
      <c r="J487" s="85"/>
      <c r="K487" s="40"/>
    </row>
    <row r="488" spans="1:11" ht="12.75" customHeight="1" x14ac:dyDescent="0.2">
      <c r="A488" s="302" t="s">
        <v>417</v>
      </c>
      <c r="B488" s="423" t="s">
        <v>211</v>
      </c>
      <c r="C488" s="493">
        <f>C491</f>
        <v>20000</v>
      </c>
      <c r="D488" s="517"/>
      <c r="E488" s="493">
        <f>E491</f>
        <v>20000</v>
      </c>
      <c r="F488" s="821">
        <v>0</v>
      </c>
      <c r="G488" s="85"/>
      <c r="H488" s="85"/>
      <c r="I488" s="85"/>
      <c r="J488" s="85"/>
      <c r="K488" s="40"/>
    </row>
    <row r="489" spans="1:11" ht="12.75" customHeight="1" x14ac:dyDescent="0.2">
      <c r="A489" s="303"/>
      <c r="B489" s="421" t="s">
        <v>267</v>
      </c>
      <c r="C489" s="493"/>
      <c r="D489" s="514"/>
      <c r="E489" s="493"/>
      <c r="F489" s="821"/>
      <c r="G489" s="85"/>
      <c r="H489" s="85"/>
      <c r="I489" s="85"/>
      <c r="J489" s="85"/>
      <c r="K489" s="40"/>
    </row>
    <row r="490" spans="1:11" ht="20.100000000000001" customHeight="1" x14ac:dyDescent="0.2">
      <c r="A490" s="304" t="s">
        <v>107</v>
      </c>
      <c r="B490" s="422" t="s">
        <v>115</v>
      </c>
      <c r="C490" s="494"/>
      <c r="D490" s="526"/>
      <c r="E490" s="494"/>
      <c r="F490" s="822"/>
      <c r="G490" s="85"/>
      <c r="H490" s="85"/>
      <c r="I490" s="85"/>
      <c r="J490" s="85"/>
      <c r="K490" s="40"/>
    </row>
    <row r="491" spans="1:11" ht="15" customHeight="1" x14ac:dyDescent="0.2">
      <c r="A491" s="218">
        <v>3</v>
      </c>
      <c r="B491" s="356" t="s">
        <v>62</v>
      </c>
      <c r="C491" s="440">
        <f t="shared" ref="C491:C493" si="56">C492</f>
        <v>20000</v>
      </c>
      <c r="D491" s="531"/>
      <c r="E491" s="440">
        <f>E492</f>
        <v>20000</v>
      </c>
      <c r="F491" s="754">
        <v>0</v>
      </c>
      <c r="G491" s="85"/>
      <c r="H491" s="85"/>
      <c r="I491" s="85"/>
      <c r="J491" s="85"/>
      <c r="K491" s="40"/>
    </row>
    <row r="492" spans="1:11" ht="15" customHeight="1" x14ac:dyDescent="0.2">
      <c r="A492" s="219">
        <v>32</v>
      </c>
      <c r="B492" s="357" t="s">
        <v>30</v>
      </c>
      <c r="C492" s="441">
        <f t="shared" si="56"/>
        <v>20000</v>
      </c>
      <c r="D492" s="532"/>
      <c r="E492" s="441">
        <f>E493</f>
        <v>20000</v>
      </c>
      <c r="F492" s="755">
        <v>0</v>
      </c>
      <c r="G492" s="85"/>
      <c r="H492" s="85"/>
      <c r="I492" s="85"/>
      <c r="J492" s="85"/>
      <c r="K492" s="40"/>
    </row>
    <row r="493" spans="1:11" ht="12.75" customHeight="1" x14ac:dyDescent="0.2">
      <c r="A493" s="247">
        <v>323</v>
      </c>
      <c r="B493" s="362" t="s">
        <v>33</v>
      </c>
      <c r="C493" s="457">
        <f t="shared" si="56"/>
        <v>20000</v>
      </c>
      <c r="D493" s="527"/>
      <c r="E493" s="457">
        <f>E494</f>
        <v>20000</v>
      </c>
      <c r="F493" s="781">
        <v>0</v>
      </c>
      <c r="G493" s="85"/>
      <c r="H493" s="85"/>
      <c r="I493" s="85"/>
      <c r="J493" s="85"/>
      <c r="K493" s="40"/>
    </row>
    <row r="494" spans="1:11" ht="12.75" customHeight="1" x14ac:dyDescent="0.2">
      <c r="A494" s="257">
        <v>323</v>
      </c>
      <c r="B494" s="355" t="s">
        <v>33</v>
      </c>
      <c r="C494" s="458">
        <v>20000</v>
      </c>
      <c r="D494" s="528"/>
      <c r="E494" s="458">
        <v>20000</v>
      </c>
      <c r="F494" s="760">
        <v>0</v>
      </c>
      <c r="G494" s="85"/>
      <c r="H494" s="85"/>
      <c r="I494" s="85"/>
      <c r="J494" s="85"/>
      <c r="K494" s="40"/>
    </row>
    <row r="495" spans="1:11" ht="12.75" customHeight="1" x14ac:dyDescent="0.2">
      <c r="A495" s="305" t="s">
        <v>195</v>
      </c>
      <c r="B495" s="421" t="s">
        <v>339</v>
      </c>
      <c r="C495" s="493">
        <f>C498</f>
        <v>150000</v>
      </c>
      <c r="D495" s="517"/>
      <c r="E495" s="493">
        <f>E498</f>
        <v>150000</v>
      </c>
      <c r="F495" s="821">
        <v>0</v>
      </c>
      <c r="G495" s="85"/>
      <c r="H495" s="85"/>
      <c r="I495" s="85"/>
      <c r="J495" s="85"/>
      <c r="K495" s="40"/>
    </row>
    <row r="496" spans="1:11" ht="26.25" customHeight="1" x14ac:dyDescent="0.2">
      <c r="A496" s="306" t="s">
        <v>418</v>
      </c>
      <c r="B496" s="421" t="s">
        <v>267</v>
      </c>
      <c r="C496" s="493"/>
      <c r="D496" s="514"/>
      <c r="E496" s="493"/>
      <c r="F496" s="821"/>
      <c r="G496" s="85"/>
      <c r="H496" s="85"/>
      <c r="I496" s="85"/>
      <c r="J496" s="85"/>
      <c r="K496" s="40"/>
    </row>
    <row r="497" spans="1:11" ht="12.75" customHeight="1" x14ac:dyDescent="0.2">
      <c r="A497" s="307" t="s">
        <v>279</v>
      </c>
      <c r="B497" s="425" t="s">
        <v>115</v>
      </c>
      <c r="C497" s="496"/>
      <c r="D497" s="526"/>
      <c r="E497" s="496"/>
      <c r="F497" s="824"/>
      <c r="G497" s="85"/>
      <c r="H497" s="85"/>
      <c r="I497" s="85"/>
      <c r="J497" s="85"/>
      <c r="K497" s="40"/>
    </row>
    <row r="498" spans="1:11" ht="20.100000000000001" customHeight="1" x14ac:dyDescent="0.2">
      <c r="A498" s="226">
        <v>4</v>
      </c>
      <c r="B498" s="356" t="s">
        <v>62</v>
      </c>
      <c r="C498" s="456">
        <f t="shared" ref="C498:C499" si="57">C499</f>
        <v>150000</v>
      </c>
      <c r="D498" s="531"/>
      <c r="E498" s="456">
        <f>E499</f>
        <v>150000</v>
      </c>
      <c r="F498" s="780">
        <v>0</v>
      </c>
      <c r="G498" s="85"/>
      <c r="H498" s="85"/>
      <c r="I498" s="85"/>
      <c r="J498" s="85"/>
      <c r="K498" s="40"/>
    </row>
    <row r="499" spans="1:11" ht="20.100000000000001" customHeight="1" x14ac:dyDescent="0.2">
      <c r="A499" s="219">
        <v>42</v>
      </c>
      <c r="B499" s="357" t="s">
        <v>30</v>
      </c>
      <c r="C499" s="470">
        <f t="shared" si="57"/>
        <v>150000</v>
      </c>
      <c r="D499" s="532"/>
      <c r="E499" s="470">
        <f>E500</f>
        <v>150000</v>
      </c>
      <c r="F499" s="796">
        <v>0</v>
      </c>
      <c r="G499" s="85"/>
      <c r="H499" s="85"/>
      <c r="I499" s="85"/>
      <c r="J499" s="85"/>
      <c r="K499" s="40"/>
    </row>
    <row r="500" spans="1:11" ht="15" customHeight="1" x14ac:dyDescent="0.2">
      <c r="A500" s="252">
        <v>422</v>
      </c>
      <c r="B500" s="379" t="s">
        <v>33</v>
      </c>
      <c r="C500" s="471">
        <f>C501</f>
        <v>150000</v>
      </c>
      <c r="D500" s="527"/>
      <c r="E500" s="471">
        <f>E501</f>
        <v>150000</v>
      </c>
      <c r="F500" s="797">
        <v>0</v>
      </c>
      <c r="G500" s="85"/>
      <c r="H500" s="85"/>
      <c r="I500" s="85"/>
      <c r="J500" s="85"/>
      <c r="K500" s="40"/>
    </row>
    <row r="501" spans="1:11" ht="15" customHeight="1" x14ac:dyDescent="0.2">
      <c r="A501" s="253">
        <v>422</v>
      </c>
      <c r="B501" s="380" t="s">
        <v>33</v>
      </c>
      <c r="C501" s="472">
        <v>150000</v>
      </c>
      <c r="D501" s="528"/>
      <c r="E501" s="472">
        <v>150000</v>
      </c>
      <c r="F501" s="798">
        <v>0</v>
      </c>
      <c r="G501" s="85"/>
      <c r="H501" s="85"/>
      <c r="I501" s="85"/>
      <c r="J501" s="85"/>
      <c r="K501" s="40"/>
    </row>
    <row r="502" spans="1:11" ht="12.75" customHeight="1" x14ac:dyDescent="0.2">
      <c r="A502" s="249" t="s">
        <v>462</v>
      </c>
      <c r="B502" s="598" t="s">
        <v>410</v>
      </c>
      <c r="C502" s="438">
        <f>C505</f>
        <v>30000</v>
      </c>
      <c r="D502" s="515"/>
      <c r="E502" s="438">
        <f>E505</f>
        <v>30000</v>
      </c>
      <c r="F502" s="752">
        <v>0</v>
      </c>
      <c r="G502" s="85"/>
      <c r="H502" s="85"/>
      <c r="I502" s="85"/>
      <c r="J502" s="85"/>
      <c r="K502" s="40"/>
    </row>
    <row r="503" spans="1:11" ht="21.75" customHeight="1" x14ac:dyDescent="0.2">
      <c r="A503" s="250"/>
      <c r="B503" s="330" t="s">
        <v>461</v>
      </c>
      <c r="C503" s="438"/>
      <c r="D503" s="514"/>
      <c r="E503" s="438"/>
      <c r="F503" s="752"/>
      <c r="G503" s="85"/>
      <c r="H503" s="85"/>
      <c r="I503" s="85"/>
      <c r="J503" s="85"/>
      <c r="K503" s="40"/>
    </row>
    <row r="504" spans="1:11" ht="12.75" customHeight="1" x14ac:dyDescent="0.2">
      <c r="A504" s="251" t="s">
        <v>98</v>
      </c>
      <c r="B504" s="355" t="s">
        <v>115</v>
      </c>
      <c r="C504" s="439"/>
      <c r="D504" s="526"/>
      <c r="E504" s="439"/>
      <c r="F504" s="753"/>
      <c r="G504" s="85"/>
      <c r="H504" s="85"/>
      <c r="I504" s="85"/>
      <c r="J504" s="85"/>
      <c r="K504" s="40"/>
    </row>
    <row r="505" spans="1:11" ht="12.75" customHeight="1" x14ac:dyDescent="0.2">
      <c r="A505" s="218">
        <v>3</v>
      </c>
      <c r="B505" s="356" t="s">
        <v>62</v>
      </c>
      <c r="C505" s="440">
        <f>C506</f>
        <v>30000</v>
      </c>
      <c r="D505" s="531"/>
      <c r="E505" s="440">
        <f>E506</f>
        <v>30000</v>
      </c>
      <c r="F505" s="754">
        <v>0</v>
      </c>
      <c r="G505" s="85"/>
      <c r="H505" s="85"/>
      <c r="I505" s="85"/>
      <c r="J505" s="85"/>
      <c r="K505" s="40"/>
    </row>
    <row r="506" spans="1:11" ht="12.75" customHeight="1" x14ac:dyDescent="0.2">
      <c r="A506" s="219">
        <v>38</v>
      </c>
      <c r="B506" s="357" t="s">
        <v>38</v>
      </c>
      <c r="C506" s="441">
        <f>C507</f>
        <v>30000</v>
      </c>
      <c r="D506" s="532"/>
      <c r="E506" s="441">
        <f>E507</f>
        <v>30000</v>
      </c>
      <c r="F506" s="755">
        <v>0</v>
      </c>
      <c r="G506" s="85"/>
      <c r="H506" s="85"/>
      <c r="I506" s="85"/>
      <c r="J506" s="85"/>
      <c r="K506" s="40"/>
    </row>
    <row r="507" spans="1:11" ht="15" customHeight="1" x14ac:dyDescent="0.2">
      <c r="A507" s="247">
        <v>381</v>
      </c>
      <c r="B507" s="362" t="s">
        <v>64</v>
      </c>
      <c r="C507" s="457">
        <f>C508</f>
        <v>30000</v>
      </c>
      <c r="D507" s="527"/>
      <c r="E507" s="457">
        <f>E508</f>
        <v>30000</v>
      </c>
      <c r="F507" s="781">
        <v>0</v>
      </c>
      <c r="G507" s="85"/>
      <c r="H507" s="85"/>
      <c r="I507" s="85"/>
      <c r="J507" s="85"/>
      <c r="K507" s="40"/>
    </row>
    <row r="508" spans="1:11" ht="15" customHeight="1" x14ac:dyDescent="0.2">
      <c r="A508" s="257">
        <v>381</v>
      </c>
      <c r="B508" s="355" t="s">
        <v>423</v>
      </c>
      <c r="C508" s="458">
        <v>30000</v>
      </c>
      <c r="D508" s="528"/>
      <c r="E508" s="458">
        <v>30000</v>
      </c>
      <c r="F508" s="760">
        <v>0</v>
      </c>
      <c r="G508" s="85"/>
      <c r="H508" s="85"/>
      <c r="I508" s="85"/>
      <c r="J508" s="85"/>
      <c r="K508" s="40"/>
    </row>
    <row r="509" spans="1:11" ht="12.75" customHeight="1" x14ac:dyDescent="0.2">
      <c r="A509" s="901" t="s">
        <v>409</v>
      </c>
      <c r="B509" s="902"/>
      <c r="C509" s="463">
        <f>C510+C517+C524+C531</f>
        <v>120000</v>
      </c>
      <c r="D509" s="513"/>
      <c r="E509" s="463">
        <f>E510+E517+E524+E531</f>
        <v>120000</v>
      </c>
      <c r="F509" s="788">
        <v>0</v>
      </c>
      <c r="G509" s="85"/>
      <c r="H509" s="85"/>
      <c r="I509" s="85"/>
      <c r="J509" s="85"/>
      <c r="K509" s="40"/>
    </row>
    <row r="510" spans="1:11" ht="12.75" customHeight="1" x14ac:dyDescent="0.2">
      <c r="A510" s="271" t="s">
        <v>419</v>
      </c>
      <c r="B510" s="161" t="s">
        <v>377</v>
      </c>
      <c r="C510" s="438">
        <f>C513</f>
        <v>60000</v>
      </c>
      <c r="D510" s="515"/>
      <c r="E510" s="438">
        <v>60000</v>
      </c>
      <c r="F510" s="752">
        <v>0</v>
      </c>
      <c r="G510" s="85"/>
      <c r="H510" s="85"/>
      <c r="I510" s="85"/>
      <c r="J510" s="85"/>
      <c r="K510" s="40"/>
    </row>
    <row r="511" spans="1:11" ht="12.75" customHeight="1" x14ac:dyDescent="0.2">
      <c r="A511" s="250"/>
      <c r="B511" s="330" t="s">
        <v>269</v>
      </c>
      <c r="C511" s="438"/>
      <c r="D511" s="514"/>
      <c r="E511" s="438"/>
      <c r="F511" s="752"/>
      <c r="G511" s="85"/>
      <c r="H511" s="85"/>
      <c r="I511" s="85"/>
      <c r="J511" s="85"/>
      <c r="K511" s="40"/>
    </row>
    <row r="512" spans="1:11" ht="12.75" customHeight="1" x14ac:dyDescent="0.2">
      <c r="A512" s="251" t="s">
        <v>97</v>
      </c>
      <c r="B512" s="414" t="s">
        <v>115</v>
      </c>
      <c r="C512" s="481"/>
      <c r="D512" s="526"/>
      <c r="E512" s="481"/>
      <c r="F512" s="759"/>
      <c r="G512" s="85"/>
      <c r="H512" s="85"/>
      <c r="I512" s="85"/>
      <c r="J512" s="85"/>
      <c r="K512" s="40"/>
    </row>
    <row r="513" spans="1:11" ht="12.75" customHeight="1" x14ac:dyDescent="0.2">
      <c r="A513" s="218">
        <v>3</v>
      </c>
      <c r="B513" s="356" t="s">
        <v>62</v>
      </c>
      <c r="C513" s="440">
        <f>C514</f>
        <v>60000</v>
      </c>
      <c r="D513" s="531"/>
      <c r="E513" s="440">
        <f>E514</f>
        <v>60000</v>
      </c>
      <c r="F513" s="754">
        <v>0</v>
      </c>
      <c r="G513" s="85"/>
      <c r="H513" s="85"/>
      <c r="I513" s="85"/>
      <c r="J513" s="85"/>
      <c r="K513" s="40"/>
    </row>
    <row r="514" spans="1:11" ht="15" customHeight="1" x14ac:dyDescent="0.2">
      <c r="A514" s="219">
        <v>32</v>
      </c>
      <c r="B514" s="357" t="s">
        <v>30</v>
      </c>
      <c r="C514" s="482">
        <f>C515</f>
        <v>60000</v>
      </c>
      <c r="D514" s="532"/>
      <c r="E514" s="482">
        <f>E515</f>
        <v>60000</v>
      </c>
      <c r="F514" s="825">
        <v>0</v>
      </c>
      <c r="G514" s="85"/>
      <c r="H514" s="85"/>
      <c r="I514" s="85"/>
      <c r="J514" s="85"/>
      <c r="K514" s="40"/>
    </row>
    <row r="515" spans="1:11" ht="15" customHeight="1" x14ac:dyDescent="0.2">
      <c r="A515" s="247">
        <v>323</v>
      </c>
      <c r="B515" s="415" t="s">
        <v>33</v>
      </c>
      <c r="C515" s="483">
        <f>C516</f>
        <v>60000</v>
      </c>
      <c r="D515" s="527"/>
      <c r="E515" s="483">
        <f>E516</f>
        <v>60000</v>
      </c>
      <c r="F515" s="826">
        <v>0</v>
      </c>
      <c r="G515" s="85"/>
      <c r="H515" s="85"/>
      <c r="I515" s="85"/>
      <c r="J515" s="85"/>
      <c r="K515" s="40"/>
    </row>
    <row r="516" spans="1:11" ht="12.75" customHeight="1" x14ac:dyDescent="0.2">
      <c r="A516" s="257">
        <v>323</v>
      </c>
      <c r="B516" s="416" t="s">
        <v>33</v>
      </c>
      <c r="C516" s="481">
        <v>60000</v>
      </c>
      <c r="D516" s="528"/>
      <c r="E516" s="481">
        <v>60000</v>
      </c>
      <c r="F516" s="759">
        <v>0</v>
      </c>
      <c r="G516" s="85"/>
      <c r="H516" s="85"/>
      <c r="I516" s="85"/>
      <c r="J516" s="85"/>
      <c r="K516" s="40"/>
    </row>
    <row r="517" spans="1:11" ht="12.75" customHeight="1" x14ac:dyDescent="0.2">
      <c r="A517" s="249" t="s">
        <v>420</v>
      </c>
      <c r="B517" s="409" t="s">
        <v>202</v>
      </c>
      <c r="C517" s="438">
        <f>C520</f>
        <v>30000</v>
      </c>
      <c r="D517" s="515"/>
      <c r="E517" s="438">
        <f>E520</f>
        <v>30000</v>
      </c>
      <c r="F517" s="752">
        <v>0</v>
      </c>
      <c r="G517" s="85"/>
      <c r="H517" s="85"/>
      <c r="I517" s="85"/>
      <c r="J517" s="85"/>
      <c r="K517" s="40"/>
    </row>
    <row r="518" spans="1:11" ht="12.75" customHeight="1" x14ac:dyDescent="0.2">
      <c r="A518" s="250"/>
      <c r="B518" s="330" t="s">
        <v>269</v>
      </c>
      <c r="C518" s="438"/>
      <c r="D518" s="514"/>
      <c r="E518" s="438"/>
      <c r="F518" s="752"/>
      <c r="G518" s="85"/>
      <c r="H518" s="85"/>
      <c r="I518" s="85"/>
      <c r="J518" s="85"/>
      <c r="K518" s="40"/>
    </row>
    <row r="519" spans="1:11" ht="12.75" customHeight="1" x14ac:dyDescent="0.2">
      <c r="A519" s="251" t="s">
        <v>97</v>
      </c>
      <c r="B519" s="414" t="s">
        <v>115</v>
      </c>
      <c r="C519" s="484"/>
      <c r="D519" s="526"/>
      <c r="E519" s="484"/>
      <c r="F519" s="758"/>
      <c r="G519" s="85"/>
      <c r="H519" s="85"/>
      <c r="I519" s="85"/>
      <c r="J519" s="85"/>
      <c r="K519" s="40"/>
    </row>
    <row r="520" spans="1:11" ht="12.75" customHeight="1" x14ac:dyDescent="0.2">
      <c r="A520" s="218">
        <v>3</v>
      </c>
      <c r="B520" s="356" t="s">
        <v>62</v>
      </c>
      <c r="C520" s="440">
        <f>C521</f>
        <v>30000</v>
      </c>
      <c r="D520" s="531"/>
      <c r="E520" s="440">
        <f>E521</f>
        <v>30000</v>
      </c>
      <c r="F520" s="754">
        <v>0</v>
      </c>
      <c r="G520" s="85"/>
      <c r="H520" s="85"/>
      <c r="I520" s="85"/>
      <c r="J520" s="85"/>
      <c r="K520" s="40"/>
    </row>
    <row r="521" spans="1:11" ht="15" customHeight="1" x14ac:dyDescent="0.2">
      <c r="A521" s="219">
        <v>32</v>
      </c>
      <c r="B521" s="357" t="s">
        <v>30</v>
      </c>
      <c r="C521" s="482">
        <f>C522</f>
        <v>30000</v>
      </c>
      <c r="D521" s="532"/>
      <c r="E521" s="482">
        <f>E522</f>
        <v>30000</v>
      </c>
      <c r="F521" s="825">
        <v>0</v>
      </c>
      <c r="G521" s="85"/>
      <c r="H521" s="85"/>
      <c r="I521" s="85"/>
      <c r="J521" s="85"/>
      <c r="K521" s="40"/>
    </row>
    <row r="522" spans="1:11" ht="15" customHeight="1" x14ac:dyDescent="0.2">
      <c r="A522" s="247">
        <v>323</v>
      </c>
      <c r="B522" s="415" t="s">
        <v>33</v>
      </c>
      <c r="C522" s="483">
        <f>C523</f>
        <v>30000</v>
      </c>
      <c r="D522" s="527"/>
      <c r="E522" s="483">
        <f>E523</f>
        <v>30000</v>
      </c>
      <c r="F522" s="826">
        <v>0</v>
      </c>
      <c r="G522" s="85"/>
      <c r="H522" s="85"/>
      <c r="I522" s="85"/>
      <c r="J522" s="85"/>
      <c r="K522" s="40"/>
    </row>
    <row r="523" spans="1:11" ht="12.75" customHeight="1" x14ac:dyDescent="0.2">
      <c r="A523" s="257">
        <v>323</v>
      </c>
      <c r="B523" s="416" t="s">
        <v>33</v>
      </c>
      <c r="C523" s="458">
        <v>30000</v>
      </c>
      <c r="D523" s="528"/>
      <c r="E523" s="458">
        <v>30000</v>
      </c>
      <c r="F523" s="760">
        <v>0</v>
      </c>
      <c r="G523" s="85"/>
      <c r="H523" s="85"/>
      <c r="I523" s="85"/>
      <c r="J523" s="85"/>
      <c r="K523" s="40"/>
    </row>
    <row r="524" spans="1:11" ht="12.75" customHeight="1" x14ac:dyDescent="0.2">
      <c r="A524" s="249" t="s">
        <v>421</v>
      </c>
      <c r="B524" s="409" t="s">
        <v>203</v>
      </c>
      <c r="C524" s="438">
        <f>C527</f>
        <v>25000</v>
      </c>
      <c r="D524" s="515"/>
      <c r="E524" s="438">
        <f>E527</f>
        <v>25000</v>
      </c>
      <c r="F524" s="752">
        <v>0</v>
      </c>
      <c r="G524" s="85"/>
      <c r="H524" s="85"/>
      <c r="I524" s="85"/>
      <c r="J524" s="85"/>
      <c r="K524" s="40"/>
    </row>
    <row r="525" spans="1:11" ht="12.75" customHeight="1" x14ac:dyDescent="0.2">
      <c r="A525" s="250"/>
      <c r="B525" s="330" t="s">
        <v>276</v>
      </c>
      <c r="C525" s="438"/>
      <c r="D525" s="514"/>
      <c r="E525" s="438"/>
      <c r="F525" s="752"/>
      <c r="G525" s="85"/>
      <c r="H525" s="85"/>
      <c r="I525" s="85"/>
      <c r="J525" s="85"/>
      <c r="K525" s="40"/>
    </row>
    <row r="526" spans="1:11" ht="12.75" customHeight="1" x14ac:dyDescent="0.2">
      <c r="A526" s="251" t="s">
        <v>98</v>
      </c>
      <c r="B526" s="355" t="s">
        <v>115</v>
      </c>
      <c r="C526" s="439"/>
      <c r="D526" s="526"/>
      <c r="E526" s="439"/>
      <c r="F526" s="753"/>
      <c r="G526" s="85"/>
      <c r="H526" s="85"/>
      <c r="I526" s="85"/>
      <c r="J526" s="85"/>
      <c r="K526" s="40"/>
    </row>
    <row r="527" spans="1:11" ht="12.75" customHeight="1" x14ac:dyDescent="0.2">
      <c r="A527" s="218">
        <v>3</v>
      </c>
      <c r="B527" s="356" t="s">
        <v>62</v>
      </c>
      <c r="C527" s="440">
        <f>C528</f>
        <v>25000</v>
      </c>
      <c r="D527" s="531"/>
      <c r="E527" s="440">
        <f>E528</f>
        <v>25000</v>
      </c>
      <c r="F527" s="754">
        <v>0</v>
      </c>
      <c r="G527" s="85"/>
      <c r="H527" s="85"/>
      <c r="I527" s="85"/>
      <c r="J527" s="85"/>
      <c r="K527" s="40"/>
    </row>
    <row r="528" spans="1:11" ht="15" customHeight="1" x14ac:dyDescent="0.2">
      <c r="A528" s="219">
        <v>32</v>
      </c>
      <c r="B528" s="357" t="s">
        <v>30</v>
      </c>
      <c r="C528" s="441">
        <f>C529</f>
        <v>25000</v>
      </c>
      <c r="D528" s="532"/>
      <c r="E528" s="441">
        <f>E529</f>
        <v>25000</v>
      </c>
      <c r="F528" s="755">
        <v>0</v>
      </c>
      <c r="G528" s="85"/>
      <c r="H528" s="85"/>
      <c r="I528" s="85"/>
      <c r="J528" s="85"/>
      <c r="K528" s="40"/>
    </row>
    <row r="529" spans="1:11" ht="15" customHeight="1" x14ac:dyDescent="0.2">
      <c r="A529" s="247">
        <v>323</v>
      </c>
      <c r="B529" s="362" t="s">
        <v>33</v>
      </c>
      <c r="C529" s="457">
        <f>C530</f>
        <v>25000</v>
      </c>
      <c r="D529" s="527"/>
      <c r="E529" s="457">
        <f>E530</f>
        <v>25000</v>
      </c>
      <c r="F529" s="781">
        <v>0</v>
      </c>
      <c r="G529" s="85"/>
      <c r="H529" s="85"/>
      <c r="I529" s="85"/>
      <c r="J529" s="85"/>
      <c r="K529" s="40"/>
    </row>
    <row r="530" spans="1:11" ht="12.75" customHeight="1" x14ac:dyDescent="0.2">
      <c r="A530" s="257">
        <v>323</v>
      </c>
      <c r="B530" s="355" t="s">
        <v>33</v>
      </c>
      <c r="C530" s="458">
        <v>25000</v>
      </c>
      <c r="D530" s="528"/>
      <c r="E530" s="458">
        <v>25000</v>
      </c>
      <c r="F530" s="760">
        <v>0</v>
      </c>
      <c r="G530" s="85"/>
      <c r="H530" s="85"/>
      <c r="I530" s="85"/>
      <c r="J530" s="85"/>
      <c r="K530" s="40"/>
    </row>
    <row r="531" spans="1:11" ht="27.75" customHeight="1" x14ac:dyDescent="0.2">
      <c r="A531" s="249" t="s">
        <v>422</v>
      </c>
      <c r="B531" s="598" t="s">
        <v>331</v>
      </c>
      <c r="C531" s="438">
        <f>C534</f>
        <v>5000</v>
      </c>
      <c r="D531" s="515"/>
      <c r="E531" s="438">
        <f>E534</f>
        <v>5000</v>
      </c>
      <c r="F531" s="752">
        <v>0</v>
      </c>
      <c r="G531" s="85"/>
      <c r="H531" s="85"/>
      <c r="I531" s="85"/>
      <c r="J531" s="85"/>
      <c r="K531" s="40"/>
    </row>
    <row r="532" spans="1:11" ht="21" customHeight="1" x14ac:dyDescent="0.2">
      <c r="A532" s="250"/>
      <c r="B532" s="330" t="s">
        <v>276</v>
      </c>
      <c r="C532" s="438"/>
      <c r="D532" s="514"/>
      <c r="E532" s="438"/>
      <c r="F532" s="752"/>
      <c r="G532" s="85"/>
      <c r="H532" s="85"/>
      <c r="I532" s="85"/>
      <c r="J532" s="85"/>
      <c r="K532" s="40"/>
    </row>
    <row r="533" spans="1:11" ht="12.75" customHeight="1" x14ac:dyDescent="0.2">
      <c r="A533" s="251" t="s">
        <v>98</v>
      </c>
      <c r="B533" s="355" t="s">
        <v>115</v>
      </c>
      <c r="C533" s="439"/>
      <c r="D533" s="526"/>
      <c r="E533" s="439"/>
      <c r="F533" s="753"/>
      <c r="G533" s="85"/>
      <c r="H533" s="85"/>
      <c r="I533" s="85"/>
      <c r="J533" s="85"/>
      <c r="K533" s="40"/>
    </row>
    <row r="534" spans="1:11" ht="12.75" customHeight="1" x14ac:dyDescent="0.2">
      <c r="A534" s="218">
        <v>3</v>
      </c>
      <c r="B534" s="356" t="s">
        <v>62</v>
      </c>
      <c r="C534" s="440">
        <f>C535</f>
        <v>5000</v>
      </c>
      <c r="D534" s="531"/>
      <c r="E534" s="440">
        <f>E535</f>
        <v>5000</v>
      </c>
      <c r="F534" s="754">
        <v>0</v>
      </c>
      <c r="G534" s="85"/>
      <c r="H534" s="85"/>
      <c r="I534" s="85"/>
      <c r="J534" s="85"/>
      <c r="K534" s="40"/>
    </row>
    <row r="535" spans="1:11" ht="15" customHeight="1" x14ac:dyDescent="0.2">
      <c r="A535" s="219">
        <v>32</v>
      </c>
      <c r="B535" s="357" t="s">
        <v>30</v>
      </c>
      <c r="C535" s="441">
        <f>C536</f>
        <v>5000</v>
      </c>
      <c r="D535" s="532"/>
      <c r="E535" s="441">
        <f>E536</f>
        <v>5000</v>
      </c>
      <c r="F535" s="755">
        <v>0</v>
      </c>
      <c r="G535" s="85"/>
      <c r="H535" s="85"/>
      <c r="I535" s="85"/>
      <c r="J535" s="85"/>
      <c r="K535" s="40"/>
    </row>
    <row r="536" spans="1:11" ht="15" customHeight="1" x14ac:dyDescent="0.2">
      <c r="A536" s="247">
        <v>323</v>
      </c>
      <c r="B536" s="362" t="s">
        <v>33</v>
      </c>
      <c r="C536" s="457">
        <f>C537</f>
        <v>5000</v>
      </c>
      <c r="D536" s="527"/>
      <c r="E536" s="457">
        <f>E537</f>
        <v>5000</v>
      </c>
      <c r="F536" s="781">
        <v>0</v>
      </c>
      <c r="G536" s="85"/>
      <c r="H536" s="85"/>
      <c r="I536" s="85"/>
      <c r="J536" s="85"/>
      <c r="K536" s="40"/>
    </row>
    <row r="537" spans="1:11" ht="12.75" customHeight="1" x14ac:dyDescent="0.2">
      <c r="A537" s="257">
        <v>323</v>
      </c>
      <c r="B537" s="355" t="s">
        <v>33</v>
      </c>
      <c r="C537" s="458">
        <v>5000</v>
      </c>
      <c r="D537" s="528"/>
      <c r="E537" s="458">
        <v>5000</v>
      </c>
      <c r="F537" s="760">
        <v>0</v>
      </c>
      <c r="G537" s="85"/>
      <c r="H537" s="85"/>
      <c r="I537" s="85"/>
      <c r="J537" s="85"/>
      <c r="K537" s="40"/>
    </row>
    <row r="538" spans="1:11" ht="12.75" customHeight="1" x14ac:dyDescent="0.2">
      <c r="A538" s="312"/>
      <c r="B538" s="427" t="s">
        <v>425</v>
      </c>
      <c r="C538" s="485"/>
      <c r="D538" s="536"/>
      <c r="E538" s="485"/>
      <c r="F538" s="813"/>
      <c r="G538" s="85"/>
      <c r="H538" s="85"/>
      <c r="I538" s="85"/>
      <c r="J538" s="85"/>
      <c r="K538" s="40"/>
    </row>
    <row r="539" spans="1:11" ht="12.75" customHeight="1" x14ac:dyDescent="0.2">
      <c r="A539" s="308" t="s">
        <v>442</v>
      </c>
      <c r="B539" s="426" t="s">
        <v>428</v>
      </c>
      <c r="C539" s="497">
        <f>C540</f>
        <v>60000</v>
      </c>
      <c r="D539" s="513"/>
      <c r="E539" s="497">
        <f>E540</f>
        <v>60000</v>
      </c>
      <c r="F539" s="827">
        <v>0</v>
      </c>
      <c r="G539" s="85"/>
      <c r="H539" s="85"/>
      <c r="I539" s="85"/>
      <c r="J539" s="85"/>
      <c r="K539" s="40"/>
    </row>
    <row r="540" spans="1:11" x14ac:dyDescent="0.2">
      <c r="A540" s="309" t="s">
        <v>424</v>
      </c>
      <c r="B540" s="423" t="s">
        <v>426</v>
      </c>
      <c r="C540" s="493">
        <f>C543</f>
        <v>60000</v>
      </c>
      <c r="D540" s="515"/>
      <c r="E540" s="493">
        <f>E543</f>
        <v>60000</v>
      </c>
      <c r="F540" s="821">
        <v>0</v>
      </c>
      <c r="G540" s="85"/>
      <c r="H540" s="85"/>
      <c r="I540" s="85"/>
      <c r="J540" s="85"/>
      <c r="K540" s="40"/>
    </row>
    <row r="541" spans="1:11" ht="15" customHeight="1" x14ac:dyDescent="0.2">
      <c r="A541" s="310"/>
      <c r="B541" s="421" t="s">
        <v>263</v>
      </c>
      <c r="C541" s="493"/>
      <c r="D541" s="514"/>
      <c r="E541" s="493"/>
      <c r="F541" s="821"/>
      <c r="G541" s="85"/>
      <c r="H541" s="85"/>
      <c r="I541" s="85"/>
      <c r="J541" s="85"/>
      <c r="K541" s="40"/>
    </row>
    <row r="542" spans="1:11" ht="15" customHeight="1" x14ac:dyDescent="0.2">
      <c r="A542" s="311" t="s">
        <v>97</v>
      </c>
      <c r="B542" s="422" t="s">
        <v>115</v>
      </c>
      <c r="C542" s="498"/>
      <c r="D542" s="526"/>
      <c r="E542" s="498"/>
      <c r="F542" s="828"/>
      <c r="G542" s="85"/>
      <c r="H542" s="85"/>
      <c r="I542" s="85"/>
      <c r="J542" s="85"/>
      <c r="K542" s="40"/>
    </row>
    <row r="543" spans="1:11" ht="12.75" customHeight="1" x14ac:dyDescent="0.2">
      <c r="A543" s="218">
        <v>3</v>
      </c>
      <c r="B543" s="356" t="s">
        <v>62</v>
      </c>
      <c r="C543" s="487">
        <f t="shared" ref="C543:C544" si="58">C544</f>
        <v>60000</v>
      </c>
      <c r="D543" s="531"/>
      <c r="E543" s="487">
        <f>E544</f>
        <v>60000</v>
      </c>
      <c r="F543" s="815"/>
      <c r="G543" s="85"/>
      <c r="H543" s="85"/>
      <c r="I543" s="85"/>
      <c r="J543" s="85"/>
      <c r="K543" s="40"/>
    </row>
    <row r="544" spans="1:11" ht="12.75" customHeight="1" x14ac:dyDescent="0.2">
      <c r="A544" s="219">
        <v>38</v>
      </c>
      <c r="B544" s="357" t="s">
        <v>38</v>
      </c>
      <c r="C544" s="488">
        <f t="shared" si="58"/>
        <v>60000</v>
      </c>
      <c r="D544" s="532"/>
      <c r="E544" s="488">
        <f>E545</f>
        <v>60000</v>
      </c>
      <c r="F544" s="816">
        <v>0</v>
      </c>
      <c r="G544" s="85"/>
      <c r="H544" s="85"/>
      <c r="I544" s="85"/>
      <c r="J544" s="85"/>
      <c r="K544" s="40"/>
    </row>
    <row r="545" spans="1:11" ht="12.75" customHeight="1" x14ac:dyDescent="0.2">
      <c r="A545" s="252">
        <v>381</v>
      </c>
      <c r="B545" s="379" t="s">
        <v>64</v>
      </c>
      <c r="C545" s="471">
        <f>C546</f>
        <v>60000</v>
      </c>
      <c r="D545" s="527"/>
      <c r="E545" s="471">
        <f>E546</f>
        <v>60000</v>
      </c>
      <c r="F545" s="797">
        <v>0</v>
      </c>
      <c r="G545" s="85"/>
      <c r="H545" s="85"/>
      <c r="I545" s="85"/>
      <c r="J545" s="85"/>
      <c r="K545" s="40"/>
    </row>
    <row r="546" spans="1:11" ht="12.75" customHeight="1" x14ac:dyDescent="0.2">
      <c r="A546" s="611">
        <v>381</v>
      </c>
      <c r="B546" s="380" t="s">
        <v>64</v>
      </c>
      <c r="C546" s="612">
        <v>60000</v>
      </c>
      <c r="D546" s="613"/>
      <c r="E546" s="612">
        <v>60000</v>
      </c>
      <c r="F546" s="829">
        <v>0</v>
      </c>
      <c r="G546" s="85"/>
      <c r="H546" s="85"/>
      <c r="I546" s="85"/>
      <c r="J546" s="85"/>
      <c r="K546" s="40"/>
    </row>
    <row r="547" spans="1:11" ht="12.75" customHeight="1" x14ac:dyDescent="0.2">
      <c r="A547" s="308" t="s">
        <v>427</v>
      </c>
      <c r="B547" s="426"/>
      <c r="C547" s="497">
        <f>C548+C556</f>
        <v>35000</v>
      </c>
      <c r="D547" s="513"/>
      <c r="E547" s="497">
        <f>E548+E556</f>
        <v>35000</v>
      </c>
      <c r="F547" s="827">
        <v>0</v>
      </c>
      <c r="G547" s="85"/>
      <c r="H547" s="85"/>
      <c r="I547" s="85"/>
      <c r="J547" s="85"/>
      <c r="K547" s="40"/>
    </row>
    <row r="548" spans="1:11" x14ac:dyDescent="0.2">
      <c r="A548" s="309" t="s">
        <v>470</v>
      </c>
      <c r="B548" s="423" t="s">
        <v>212</v>
      </c>
      <c r="C548" s="493">
        <f>C551</f>
        <v>30000</v>
      </c>
      <c r="D548" s="515"/>
      <c r="E548" s="493">
        <f>E551</f>
        <v>30000</v>
      </c>
      <c r="F548" s="821">
        <v>0</v>
      </c>
      <c r="G548" s="85"/>
      <c r="H548" s="85"/>
      <c r="I548" s="85"/>
      <c r="J548" s="85"/>
      <c r="K548" s="40"/>
    </row>
    <row r="549" spans="1:11" ht="20.100000000000001" customHeight="1" x14ac:dyDescent="0.2">
      <c r="A549" s="310"/>
      <c r="B549" s="421" t="s">
        <v>263</v>
      </c>
      <c r="C549" s="493"/>
      <c r="D549" s="514"/>
      <c r="E549" s="493"/>
      <c r="F549" s="821"/>
      <c r="G549" s="85"/>
      <c r="H549" s="85"/>
      <c r="I549" s="85"/>
      <c r="J549" s="85"/>
      <c r="K549" s="40"/>
    </row>
    <row r="550" spans="1:11" ht="15" customHeight="1" x14ac:dyDescent="0.2">
      <c r="A550" s="311" t="s">
        <v>97</v>
      </c>
      <c r="B550" s="422" t="s">
        <v>115</v>
      </c>
      <c r="C550" s="498"/>
      <c r="D550" s="526"/>
      <c r="E550" s="498"/>
      <c r="F550" s="828"/>
      <c r="G550" s="85"/>
      <c r="H550" s="85"/>
      <c r="I550" s="85"/>
      <c r="J550" s="85"/>
      <c r="K550" s="40"/>
    </row>
    <row r="551" spans="1:11" ht="15" customHeight="1" x14ac:dyDescent="0.2">
      <c r="A551" s="218">
        <v>3</v>
      </c>
      <c r="B551" s="356" t="s">
        <v>62</v>
      </c>
      <c r="C551" s="487">
        <f t="shared" ref="C551:C552" si="59">C552</f>
        <v>30000</v>
      </c>
      <c r="D551" s="531"/>
      <c r="E551" s="487">
        <f>E552</f>
        <v>30000</v>
      </c>
      <c r="F551" s="815">
        <v>0</v>
      </c>
      <c r="G551" s="85"/>
      <c r="H551" s="85"/>
      <c r="I551" s="85"/>
      <c r="J551" s="85"/>
      <c r="K551" s="40"/>
    </row>
    <row r="552" spans="1:11" ht="15" customHeight="1" x14ac:dyDescent="0.2">
      <c r="A552" s="219">
        <v>38</v>
      </c>
      <c r="B552" s="357" t="s">
        <v>38</v>
      </c>
      <c r="C552" s="488">
        <f t="shared" si="59"/>
        <v>30000</v>
      </c>
      <c r="D552" s="532"/>
      <c r="E552" s="488">
        <f>E553</f>
        <v>30000</v>
      </c>
      <c r="F552" s="816">
        <v>0</v>
      </c>
      <c r="G552" s="85"/>
      <c r="H552" s="85"/>
      <c r="I552" s="85"/>
      <c r="J552" s="85"/>
      <c r="K552" s="40"/>
    </row>
    <row r="553" spans="1:11" ht="12.75" customHeight="1" x14ac:dyDescent="0.2">
      <c r="A553" s="252">
        <v>381</v>
      </c>
      <c r="B553" s="379" t="s">
        <v>64</v>
      </c>
      <c r="C553" s="471">
        <f>C554+C555</f>
        <v>30000</v>
      </c>
      <c r="D553" s="527"/>
      <c r="E553" s="471">
        <f>E554+E555</f>
        <v>30000</v>
      </c>
      <c r="F553" s="797">
        <v>0</v>
      </c>
      <c r="G553" s="85"/>
      <c r="H553" s="85"/>
      <c r="I553" s="85"/>
      <c r="J553" s="85"/>
      <c r="K553" s="40"/>
    </row>
    <row r="554" spans="1:11" ht="12.75" customHeight="1" x14ac:dyDescent="0.2">
      <c r="A554" s="611">
        <v>381</v>
      </c>
      <c r="B554" s="380" t="s">
        <v>64</v>
      </c>
      <c r="C554" s="612">
        <v>25000</v>
      </c>
      <c r="D554" s="613"/>
      <c r="E554" s="612">
        <v>25000</v>
      </c>
      <c r="F554" s="829">
        <v>0</v>
      </c>
      <c r="G554" s="85"/>
      <c r="H554" s="85"/>
      <c r="I554" s="85"/>
      <c r="J554" s="85"/>
      <c r="K554" s="40"/>
    </row>
    <row r="555" spans="1:11" ht="12.75" customHeight="1" x14ac:dyDescent="0.2">
      <c r="A555" s="253">
        <v>381</v>
      </c>
      <c r="B555" s="380" t="s">
        <v>343</v>
      </c>
      <c r="C555" s="472">
        <v>5000</v>
      </c>
      <c r="D555" s="528"/>
      <c r="E555" s="472">
        <v>5000</v>
      </c>
      <c r="F555" s="798">
        <v>0</v>
      </c>
      <c r="G555" s="85"/>
      <c r="H555" s="85"/>
      <c r="I555" s="85"/>
      <c r="J555" s="85"/>
      <c r="K555" s="40"/>
    </row>
    <row r="556" spans="1:11" ht="12.75" customHeight="1" x14ac:dyDescent="0.2">
      <c r="A556" s="309" t="s">
        <v>471</v>
      </c>
      <c r="B556" s="423" t="s">
        <v>294</v>
      </c>
      <c r="C556" s="493">
        <f>C559</f>
        <v>5000</v>
      </c>
      <c r="D556" s="517"/>
      <c r="E556" s="493">
        <f>E559</f>
        <v>5000</v>
      </c>
      <c r="F556" s="821">
        <v>0</v>
      </c>
      <c r="G556" s="85"/>
      <c r="H556" s="85"/>
      <c r="I556" s="85"/>
      <c r="J556" s="85"/>
      <c r="K556" s="40"/>
    </row>
    <row r="557" spans="1:11" ht="12.75" customHeight="1" x14ac:dyDescent="0.2">
      <c r="A557" s="310"/>
      <c r="B557" s="421" t="s">
        <v>263</v>
      </c>
      <c r="C557" s="493"/>
      <c r="D557" s="514"/>
      <c r="E557" s="493"/>
      <c r="F557" s="821"/>
      <c r="G557" s="85"/>
      <c r="H557" s="85"/>
      <c r="I557" s="85"/>
      <c r="J557" s="85"/>
      <c r="K557" s="40"/>
    </row>
    <row r="558" spans="1:11" ht="12.75" customHeight="1" x14ac:dyDescent="0.2">
      <c r="A558" s="311" t="s">
        <v>97</v>
      </c>
      <c r="B558" s="422" t="s">
        <v>115</v>
      </c>
      <c r="C558" s="498"/>
      <c r="D558" s="526"/>
      <c r="E558" s="498"/>
      <c r="F558" s="828"/>
      <c r="G558" s="85"/>
      <c r="H558" s="85"/>
      <c r="I558" s="85"/>
      <c r="J558" s="85"/>
      <c r="K558" s="40"/>
    </row>
    <row r="559" spans="1:11" ht="12.75" customHeight="1" x14ac:dyDescent="0.2">
      <c r="A559" s="218">
        <v>3</v>
      </c>
      <c r="B559" s="356" t="s">
        <v>62</v>
      </c>
      <c r="C559" s="487">
        <f t="shared" ref="C559:C561" si="60">C560</f>
        <v>5000</v>
      </c>
      <c r="D559" s="531"/>
      <c r="E559" s="487">
        <f>E560</f>
        <v>5000</v>
      </c>
      <c r="F559" s="815">
        <v>0</v>
      </c>
      <c r="G559" s="85"/>
      <c r="H559" s="85"/>
      <c r="I559" s="85"/>
      <c r="J559" s="85"/>
      <c r="K559" s="40"/>
    </row>
    <row r="560" spans="1:11" ht="12.75" customHeight="1" x14ac:dyDescent="0.2">
      <c r="A560" s="219">
        <v>38</v>
      </c>
      <c r="B560" s="357" t="s">
        <v>38</v>
      </c>
      <c r="C560" s="488">
        <f t="shared" si="60"/>
        <v>5000</v>
      </c>
      <c r="D560" s="532"/>
      <c r="E560" s="488">
        <f>E561</f>
        <v>5000</v>
      </c>
      <c r="F560" s="816">
        <v>0</v>
      </c>
      <c r="G560" s="85"/>
      <c r="H560" s="85"/>
      <c r="I560" s="85"/>
      <c r="J560" s="85"/>
      <c r="K560" s="40"/>
    </row>
    <row r="561" spans="1:11" ht="12.75" customHeight="1" x14ac:dyDescent="0.2">
      <c r="A561" s="252">
        <v>381</v>
      </c>
      <c r="B561" s="379" t="s">
        <v>64</v>
      </c>
      <c r="C561" s="471">
        <f t="shared" si="60"/>
        <v>5000</v>
      </c>
      <c r="D561" s="527"/>
      <c r="E561" s="471">
        <f>E562</f>
        <v>5000</v>
      </c>
      <c r="F561" s="797">
        <v>0</v>
      </c>
      <c r="G561" s="85"/>
      <c r="H561" s="85"/>
      <c r="I561" s="85"/>
      <c r="J561" s="85"/>
      <c r="K561" s="40"/>
    </row>
    <row r="562" spans="1:11" ht="12.75" customHeight="1" x14ac:dyDescent="0.2">
      <c r="A562" s="253">
        <v>381</v>
      </c>
      <c r="B562" s="380" t="s">
        <v>64</v>
      </c>
      <c r="C562" s="472">
        <v>5000</v>
      </c>
      <c r="D562" s="526"/>
      <c r="E562" s="472">
        <v>5000</v>
      </c>
      <c r="F562" s="798">
        <v>0</v>
      </c>
      <c r="G562" s="85"/>
      <c r="H562" s="85"/>
      <c r="I562" s="85"/>
      <c r="J562" s="85"/>
      <c r="K562" s="40"/>
    </row>
    <row r="563" spans="1:11" ht="12.75" customHeight="1" x14ac:dyDescent="0.2">
      <c r="A563" s="312"/>
      <c r="B563" s="427" t="s">
        <v>242</v>
      </c>
      <c r="C563" s="485"/>
      <c r="D563" s="536"/>
      <c r="E563" s="485"/>
      <c r="F563" s="813"/>
      <c r="G563" s="85"/>
      <c r="H563" s="85"/>
      <c r="I563" s="85"/>
      <c r="J563" s="85"/>
      <c r="K563" s="40"/>
    </row>
    <row r="564" spans="1:11" ht="12.75" customHeight="1" x14ac:dyDescent="0.2">
      <c r="A564" s="299" t="s">
        <v>429</v>
      </c>
      <c r="B564" s="162"/>
      <c r="C564" s="463">
        <f>C565+C572+C579+C586+C593+C600+C608</f>
        <v>83000</v>
      </c>
      <c r="D564" s="513">
        <f>D565+D572+D579+D586+D593+D600+D608</f>
        <v>15000</v>
      </c>
      <c r="E564" s="463">
        <f>E565+E572+E579+E586+E593+E600+E608</f>
        <v>98000</v>
      </c>
      <c r="F564" s="788">
        <v>0</v>
      </c>
      <c r="G564" s="85"/>
      <c r="H564" s="85"/>
      <c r="I564" s="85"/>
      <c r="J564" s="85"/>
      <c r="K564" s="40"/>
    </row>
    <row r="565" spans="1:11" ht="12.75" customHeight="1" x14ac:dyDescent="0.2">
      <c r="A565" s="302" t="s">
        <v>430</v>
      </c>
      <c r="B565" s="423" t="s">
        <v>213</v>
      </c>
      <c r="C565" s="493">
        <f>C568</f>
        <v>15000</v>
      </c>
      <c r="D565" s="515"/>
      <c r="E565" s="493">
        <f>E568</f>
        <v>15000</v>
      </c>
      <c r="F565" s="821">
        <v>0</v>
      </c>
      <c r="G565" s="85"/>
      <c r="H565" s="85"/>
      <c r="I565" s="85"/>
      <c r="J565" s="85"/>
      <c r="K565" s="40"/>
    </row>
    <row r="566" spans="1:11" ht="20.100000000000001" customHeight="1" x14ac:dyDescent="0.2">
      <c r="A566" s="303"/>
      <c r="B566" s="421" t="s">
        <v>265</v>
      </c>
      <c r="C566" s="493"/>
      <c r="D566" s="514"/>
      <c r="E566" s="493"/>
      <c r="F566" s="821"/>
      <c r="G566" s="85"/>
      <c r="H566" s="85"/>
      <c r="I566" s="85"/>
      <c r="J566" s="85"/>
      <c r="K566" s="40"/>
    </row>
    <row r="567" spans="1:11" ht="20.100000000000001" customHeight="1" x14ac:dyDescent="0.2">
      <c r="A567" s="313" t="s">
        <v>93</v>
      </c>
      <c r="B567" s="425" t="s">
        <v>115</v>
      </c>
      <c r="C567" s="496"/>
      <c r="D567" s="526"/>
      <c r="E567" s="496"/>
      <c r="F567" s="824"/>
      <c r="G567" s="85"/>
      <c r="H567" s="85"/>
      <c r="I567" s="85"/>
      <c r="J567" s="85"/>
      <c r="K567" s="40"/>
    </row>
    <row r="568" spans="1:11" ht="27.75" customHeight="1" x14ac:dyDescent="0.2">
      <c r="A568" s="218">
        <v>3</v>
      </c>
      <c r="B568" s="356" t="s">
        <v>62</v>
      </c>
      <c r="C568" s="487">
        <f t="shared" ref="C568:C570" si="61">C569</f>
        <v>15000</v>
      </c>
      <c r="D568" s="531"/>
      <c r="E568" s="487">
        <f>E569</f>
        <v>15000</v>
      </c>
      <c r="F568" s="815">
        <v>0</v>
      </c>
      <c r="G568" s="85"/>
      <c r="H568" s="85"/>
      <c r="I568" s="85"/>
      <c r="J568" s="85"/>
      <c r="K568" s="40"/>
    </row>
    <row r="569" spans="1:11" ht="20.25" customHeight="1" x14ac:dyDescent="0.2">
      <c r="A569" s="219">
        <v>38</v>
      </c>
      <c r="B569" s="357" t="s">
        <v>38</v>
      </c>
      <c r="C569" s="488">
        <f t="shared" si="61"/>
        <v>15000</v>
      </c>
      <c r="D569" s="532"/>
      <c r="E569" s="488">
        <f>E570</f>
        <v>15000</v>
      </c>
      <c r="F569" s="816">
        <v>0</v>
      </c>
      <c r="G569" s="85"/>
      <c r="H569" s="85"/>
      <c r="I569" s="85"/>
      <c r="J569" s="85"/>
      <c r="K569" s="40"/>
    </row>
    <row r="570" spans="1:11" ht="15" customHeight="1" x14ac:dyDescent="0.2">
      <c r="A570" s="252">
        <v>381</v>
      </c>
      <c r="B570" s="379" t="s">
        <v>64</v>
      </c>
      <c r="C570" s="471">
        <f t="shared" si="61"/>
        <v>15000</v>
      </c>
      <c r="D570" s="527"/>
      <c r="E570" s="471">
        <f>E571</f>
        <v>15000</v>
      </c>
      <c r="F570" s="797">
        <v>0</v>
      </c>
      <c r="G570" s="85"/>
      <c r="H570" s="85"/>
      <c r="I570" s="85"/>
      <c r="J570" s="85"/>
      <c r="K570" s="40"/>
    </row>
    <row r="571" spans="1:11" x14ac:dyDescent="0.2">
      <c r="A571" s="253">
        <v>381</v>
      </c>
      <c r="B571" s="380" t="s">
        <v>64</v>
      </c>
      <c r="C571" s="472">
        <v>15000</v>
      </c>
      <c r="D571" s="528"/>
      <c r="E571" s="472">
        <v>15000</v>
      </c>
      <c r="F571" s="798">
        <v>0</v>
      </c>
      <c r="G571" s="85"/>
      <c r="H571" s="85"/>
      <c r="I571" s="85"/>
      <c r="J571" s="85"/>
      <c r="K571" s="40"/>
    </row>
    <row r="572" spans="1:11" x14ac:dyDescent="0.2">
      <c r="A572" s="314" t="s">
        <v>431</v>
      </c>
      <c r="B572" s="423" t="s">
        <v>214</v>
      </c>
      <c r="C572" s="493">
        <f>C575</f>
        <v>3000</v>
      </c>
      <c r="D572" s="517"/>
      <c r="E572" s="493">
        <f>E575</f>
        <v>3000</v>
      </c>
      <c r="F572" s="821">
        <v>0</v>
      </c>
      <c r="G572" s="85"/>
      <c r="H572" s="85"/>
      <c r="I572" s="85"/>
      <c r="J572" s="85"/>
      <c r="K572" s="40"/>
    </row>
    <row r="573" spans="1:11" x14ac:dyDescent="0.2">
      <c r="A573" s="314"/>
      <c r="B573" s="421" t="s">
        <v>266</v>
      </c>
      <c r="C573" s="493"/>
      <c r="D573" s="514"/>
      <c r="E573" s="493"/>
      <c r="F573" s="821"/>
      <c r="G573" s="85"/>
      <c r="H573" s="85"/>
      <c r="I573" s="85"/>
      <c r="J573" s="85"/>
      <c r="K573" s="40"/>
    </row>
    <row r="574" spans="1:11" x14ac:dyDescent="0.2">
      <c r="A574" s="313" t="s">
        <v>93</v>
      </c>
      <c r="B574" s="425" t="s">
        <v>115</v>
      </c>
      <c r="C574" s="496"/>
      <c r="D574" s="526"/>
      <c r="E574" s="496"/>
      <c r="F574" s="824"/>
      <c r="G574" s="85"/>
      <c r="H574" s="85"/>
      <c r="I574" s="85"/>
      <c r="J574" s="85"/>
      <c r="K574" s="40"/>
    </row>
    <row r="575" spans="1:11" x14ac:dyDescent="0.2">
      <c r="A575" s="218">
        <v>3</v>
      </c>
      <c r="B575" s="356" t="s">
        <v>62</v>
      </c>
      <c r="C575" s="487">
        <f t="shared" ref="C575:C577" si="62">C576</f>
        <v>3000</v>
      </c>
      <c r="D575" s="531"/>
      <c r="E575" s="487">
        <f>E576</f>
        <v>3000</v>
      </c>
      <c r="F575" s="815">
        <v>0</v>
      </c>
      <c r="G575" s="85"/>
      <c r="H575" s="85"/>
      <c r="I575" s="85"/>
      <c r="J575" s="85"/>
      <c r="K575" s="40"/>
    </row>
    <row r="576" spans="1:11" x14ac:dyDescent="0.2">
      <c r="A576" s="219">
        <v>32</v>
      </c>
      <c r="B576" s="357" t="s">
        <v>30</v>
      </c>
      <c r="C576" s="488">
        <f t="shared" si="62"/>
        <v>3000</v>
      </c>
      <c r="D576" s="532"/>
      <c r="E576" s="488">
        <f>E577</f>
        <v>3000</v>
      </c>
      <c r="F576" s="816">
        <v>0</v>
      </c>
      <c r="G576" s="85"/>
      <c r="H576" s="85"/>
      <c r="I576" s="85"/>
      <c r="J576" s="85"/>
      <c r="K576" s="40"/>
    </row>
    <row r="577" spans="1:11" x14ac:dyDescent="0.2">
      <c r="A577" s="252">
        <v>329</v>
      </c>
      <c r="B577" s="379" t="s">
        <v>34</v>
      </c>
      <c r="C577" s="471">
        <f t="shared" si="62"/>
        <v>3000</v>
      </c>
      <c r="D577" s="527"/>
      <c r="E577" s="471">
        <f>E578</f>
        <v>3000</v>
      </c>
      <c r="F577" s="797">
        <v>0</v>
      </c>
      <c r="G577" s="85"/>
      <c r="H577" s="85"/>
      <c r="I577" s="85"/>
      <c r="J577" s="85"/>
      <c r="K577" s="40"/>
    </row>
    <row r="578" spans="1:11" x14ac:dyDescent="0.2">
      <c r="A578" s="253">
        <v>329</v>
      </c>
      <c r="B578" s="380" t="s">
        <v>34</v>
      </c>
      <c r="C578" s="472">
        <v>3000</v>
      </c>
      <c r="D578" s="528"/>
      <c r="E578" s="472">
        <v>3000</v>
      </c>
      <c r="F578" s="798">
        <v>0</v>
      </c>
      <c r="G578" s="85"/>
      <c r="H578" s="85"/>
      <c r="I578" s="85"/>
      <c r="J578" s="85"/>
      <c r="K578" s="40"/>
    </row>
    <row r="579" spans="1:11" x14ac:dyDescent="0.2">
      <c r="A579" s="302" t="s">
        <v>432</v>
      </c>
      <c r="B579" s="423" t="s">
        <v>215</v>
      </c>
      <c r="C579" s="493">
        <f>C582</f>
        <v>25000</v>
      </c>
      <c r="D579" s="517"/>
      <c r="E579" s="493">
        <f>E582</f>
        <v>25000</v>
      </c>
      <c r="F579" s="821">
        <v>0</v>
      </c>
      <c r="G579" s="85"/>
      <c r="H579" s="85"/>
      <c r="I579" s="85"/>
      <c r="J579" s="85"/>
      <c r="K579" s="40"/>
    </row>
    <row r="580" spans="1:11" x14ac:dyDescent="0.2">
      <c r="A580" s="303"/>
      <c r="B580" s="421" t="s">
        <v>265</v>
      </c>
      <c r="C580" s="493"/>
      <c r="D580" s="514"/>
      <c r="E580" s="493"/>
      <c r="F580" s="821"/>
      <c r="G580" s="85"/>
      <c r="H580" s="85"/>
      <c r="I580" s="85"/>
      <c r="J580" s="85"/>
      <c r="K580" s="40"/>
    </row>
    <row r="581" spans="1:11" x14ac:dyDescent="0.2">
      <c r="A581" s="313" t="s">
        <v>96</v>
      </c>
      <c r="B581" s="425" t="s">
        <v>115</v>
      </c>
      <c r="C581" s="496"/>
      <c r="D581" s="526"/>
      <c r="E581" s="496"/>
      <c r="F581" s="824"/>
      <c r="G581" s="85"/>
      <c r="H581" s="85"/>
      <c r="I581" s="85"/>
      <c r="J581" s="85"/>
      <c r="K581" s="40"/>
    </row>
    <row r="582" spans="1:11" x14ac:dyDescent="0.2">
      <c r="A582" s="218">
        <v>3</v>
      </c>
      <c r="B582" s="356" t="s">
        <v>62</v>
      </c>
      <c r="C582" s="487">
        <f t="shared" ref="C582:C584" si="63">C583</f>
        <v>25000</v>
      </c>
      <c r="D582" s="531"/>
      <c r="E582" s="487">
        <f>E583</f>
        <v>25000</v>
      </c>
      <c r="F582" s="815">
        <v>0</v>
      </c>
      <c r="G582" s="85"/>
      <c r="H582" s="85"/>
      <c r="I582" s="85"/>
      <c r="J582" s="85"/>
      <c r="K582" s="40"/>
    </row>
    <row r="583" spans="1:11" x14ac:dyDescent="0.2">
      <c r="A583" s="219">
        <v>38</v>
      </c>
      <c r="B583" s="357" t="s">
        <v>38</v>
      </c>
      <c r="C583" s="488">
        <f t="shared" si="63"/>
        <v>25000</v>
      </c>
      <c r="D583" s="532"/>
      <c r="E583" s="488">
        <f>E584</f>
        <v>25000</v>
      </c>
      <c r="F583" s="816">
        <v>0</v>
      </c>
      <c r="G583" s="85"/>
      <c r="H583" s="85"/>
      <c r="I583" s="85"/>
      <c r="J583" s="85"/>
      <c r="K583" s="40"/>
    </row>
    <row r="584" spans="1:11" x14ac:dyDescent="0.2">
      <c r="A584" s="252">
        <v>381</v>
      </c>
      <c r="B584" s="379" t="s">
        <v>64</v>
      </c>
      <c r="C584" s="471">
        <f t="shared" si="63"/>
        <v>25000</v>
      </c>
      <c r="D584" s="527"/>
      <c r="E584" s="471">
        <f>E585</f>
        <v>25000</v>
      </c>
      <c r="F584" s="797">
        <v>0</v>
      </c>
      <c r="G584" s="85"/>
      <c r="H584" s="85"/>
      <c r="I584" s="85"/>
      <c r="J584" s="85"/>
      <c r="K584" s="40"/>
    </row>
    <row r="585" spans="1:11" x14ac:dyDescent="0.2">
      <c r="A585" s="253">
        <v>381</v>
      </c>
      <c r="B585" s="380" t="s">
        <v>64</v>
      </c>
      <c r="C585" s="472">
        <v>25000</v>
      </c>
      <c r="D585" s="528"/>
      <c r="E585" s="472">
        <v>25000</v>
      </c>
      <c r="F585" s="798">
        <v>0</v>
      </c>
      <c r="G585" s="85"/>
      <c r="H585" s="85"/>
      <c r="I585" s="85"/>
      <c r="J585" s="85"/>
      <c r="K585" s="40"/>
    </row>
    <row r="586" spans="1:11" x14ac:dyDescent="0.2">
      <c r="A586" s="302" t="s">
        <v>433</v>
      </c>
      <c r="B586" s="423" t="s">
        <v>216</v>
      </c>
      <c r="C586" s="493">
        <f>C589</f>
        <v>2000</v>
      </c>
      <c r="D586" s="517">
        <v>15000</v>
      </c>
      <c r="E586" s="493">
        <v>17000</v>
      </c>
      <c r="F586" s="821">
        <f>(E586/C586)-1</f>
        <v>7.5</v>
      </c>
      <c r="G586" s="85"/>
      <c r="H586" s="85"/>
      <c r="I586" s="85"/>
      <c r="J586" s="85"/>
      <c r="K586" s="40"/>
    </row>
    <row r="587" spans="1:11" x14ac:dyDescent="0.2">
      <c r="A587" s="303"/>
      <c r="B587" s="421" t="s">
        <v>265</v>
      </c>
      <c r="C587" s="493"/>
      <c r="D587" s="514"/>
      <c r="E587" s="493"/>
      <c r="F587" s="821"/>
      <c r="G587" s="85"/>
      <c r="H587" s="85"/>
      <c r="I587" s="85"/>
      <c r="J587" s="85"/>
      <c r="K587" s="40"/>
    </row>
    <row r="588" spans="1:11" x14ac:dyDescent="0.2">
      <c r="A588" s="313" t="s">
        <v>96</v>
      </c>
      <c r="B588" s="425" t="s">
        <v>115</v>
      </c>
      <c r="C588" s="496"/>
      <c r="D588" s="526"/>
      <c r="E588" s="496"/>
      <c r="F588" s="824"/>
      <c r="G588" s="85"/>
      <c r="H588" s="85"/>
      <c r="I588" s="85"/>
      <c r="J588" s="85"/>
      <c r="K588" s="40"/>
    </row>
    <row r="589" spans="1:11" x14ac:dyDescent="0.2">
      <c r="A589" s="218">
        <v>3</v>
      </c>
      <c r="B589" s="356" t="s">
        <v>62</v>
      </c>
      <c r="C589" s="487">
        <f t="shared" ref="C589:C591" si="64">C590</f>
        <v>2000</v>
      </c>
      <c r="D589" s="531">
        <f>D590</f>
        <v>15000</v>
      </c>
      <c r="E589" s="487">
        <f>E590</f>
        <v>2000</v>
      </c>
      <c r="F589" s="815">
        <v>7.5</v>
      </c>
      <c r="G589" s="85"/>
      <c r="H589" s="85"/>
      <c r="I589" s="85"/>
      <c r="J589" s="85"/>
      <c r="K589" s="40"/>
    </row>
    <row r="590" spans="1:11" x14ac:dyDescent="0.2">
      <c r="A590" s="219">
        <v>38</v>
      </c>
      <c r="B590" s="357" t="s">
        <v>38</v>
      </c>
      <c r="C590" s="488">
        <f t="shared" si="64"/>
        <v>2000</v>
      </c>
      <c r="D590" s="532">
        <f>D591</f>
        <v>15000</v>
      </c>
      <c r="E590" s="488">
        <f>E591</f>
        <v>2000</v>
      </c>
      <c r="F590" s="816">
        <v>7.5</v>
      </c>
      <c r="G590" s="85"/>
      <c r="H590" s="85"/>
      <c r="I590" s="85"/>
      <c r="J590" s="85"/>
      <c r="K590" s="40"/>
    </row>
    <row r="591" spans="1:11" x14ac:dyDescent="0.2">
      <c r="A591" s="252">
        <v>381</v>
      </c>
      <c r="B591" s="379" t="s">
        <v>64</v>
      </c>
      <c r="C591" s="471">
        <f t="shared" si="64"/>
        <v>2000</v>
      </c>
      <c r="D591" s="527">
        <v>15000</v>
      </c>
      <c r="E591" s="471">
        <f>E592</f>
        <v>2000</v>
      </c>
      <c r="F591" s="797">
        <v>7.5</v>
      </c>
      <c r="G591" s="85"/>
      <c r="H591" s="85"/>
      <c r="I591" s="85"/>
      <c r="J591" s="85"/>
      <c r="K591" s="40"/>
    </row>
    <row r="592" spans="1:11" x14ac:dyDescent="0.2">
      <c r="A592" s="253">
        <v>381</v>
      </c>
      <c r="B592" s="380" t="s">
        <v>64</v>
      </c>
      <c r="C592" s="472">
        <v>2000</v>
      </c>
      <c r="D592" s="528">
        <v>15000</v>
      </c>
      <c r="E592" s="472">
        <v>2000</v>
      </c>
      <c r="F592" s="798">
        <v>7.5</v>
      </c>
      <c r="G592" s="85"/>
      <c r="H592" s="85"/>
      <c r="I592" s="85"/>
      <c r="J592" s="85"/>
      <c r="K592" s="40"/>
    </row>
    <row r="593" spans="1:11" x14ac:dyDescent="0.2">
      <c r="A593" s="302" t="s">
        <v>434</v>
      </c>
      <c r="B593" s="423" t="s">
        <v>217</v>
      </c>
      <c r="C593" s="493">
        <f>C596</f>
        <v>3000</v>
      </c>
      <c r="D593" s="517"/>
      <c r="E593" s="493">
        <f>E596</f>
        <v>3000</v>
      </c>
      <c r="F593" s="821">
        <v>0</v>
      </c>
      <c r="G593" s="85"/>
      <c r="H593" s="85"/>
      <c r="I593" s="85"/>
      <c r="J593" s="85"/>
      <c r="K593" s="40"/>
    </row>
    <row r="594" spans="1:11" x14ac:dyDescent="0.2">
      <c r="A594" s="303"/>
      <c r="B594" s="421" t="s">
        <v>265</v>
      </c>
      <c r="C594" s="493"/>
      <c r="D594" s="514"/>
      <c r="E594" s="493"/>
      <c r="F594" s="821"/>
      <c r="G594" s="85"/>
      <c r="H594" s="85"/>
      <c r="I594" s="85"/>
      <c r="J594" s="85"/>
      <c r="K594" s="40"/>
    </row>
    <row r="595" spans="1:11" x14ac:dyDescent="0.2">
      <c r="A595" s="313" t="s">
        <v>96</v>
      </c>
      <c r="B595" s="425" t="s">
        <v>115</v>
      </c>
      <c r="C595" s="496"/>
      <c r="D595" s="526"/>
      <c r="E595" s="496"/>
      <c r="F595" s="824"/>
      <c r="G595" s="85"/>
      <c r="H595" s="85"/>
      <c r="I595" s="85"/>
      <c r="J595" s="85"/>
      <c r="K595" s="40"/>
    </row>
    <row r="596" spans="1:11" x14ac:dyDescent="0.2">
      <c r="A596" s="218">
        <v>3</v>
      </c>
      <c r="B596" s="356" t="s">
        <v>62</v>
      </c>
      <c r="C596" s="487">
        <f t="shared" ref="C596:C598" si="65">C597</f>
        <v>3000</v>
      </c>
      <c r="D596" s="531"/>
      <c r="E596" s="487">
        <f>E597</f>
        <v>3000</v>
      </c>
      <c r="F596" s="815">
        <v>0</v>
      </c>
      <c r="G596" s="85"/>
      <c r="H596" s="85"/>
      <c r="I596" s="85"/>
      <c r="J596" s="85"/>
      <c r="K596" s="40"/>
    </row>
    <row r="597" spans="1:11" x14ac:dyDescent="0.2">
      <c r="A597" s="219">
        <v>38</v>
      </c>
      <c r="B597" s="357" t="s">
        <v>38</v>
      </c>
      <c r="C597" s="488">
        <f t="shared" si="65"/>
        <v>3000</v>
      </c>
      <c r="D597" s="532"/>
      <c r="E597" s="488">
        <f>E598</f>
        <v>3000</v>
      </c>
      <c r="F597" s="816">
        <v>0</v>
      </c>
      <c r="G597" s="85"/>
      <c r="H597" s="85"/>
      <c r="I597" s="85"/>
      <c r="J597" s="85"/>
      <c r="K597" s="40"/>
    </row>
    <row r="598" spans="1:11" x14ac:dyDescent="0.2">
      <c r="A598" s="252">
        <v>381</v>
      </c>
      <c r="B598" s="379" t="s">
        <v>64</v>
      </c>
      <c r="C598" s="471">
        <f t="shared" si="65"/>
        <v>3000</v>
      </c>
      <c r="D598" s="527"/>
      <c r="E598" s="471">
        <f>E599</f>
        <v>3000</v>
      </c>
      <c r="F598" s="797">
        <v>0</v>
      </c>
      <c r="G598" s="85"/>
      <c r="H598" s="85"/>
      <c r="I598" s="85"/>
      <c r="J598" s="85"/>
      <c r="K598" s="40"/>
    </row>
    <row r="599" spans="1:11" x14ac:dyDescent="0.2">
      <c r="A599" s="253">
        <v>381</v>
      </c>
      <c r="B599" s="380" t="s">
        <v>64</v>
      </c>
      <c r="C599" s="472">
        <v>3000</v>
      </c>
      <c r="D599" s="528"/>
      <c r="E599" s="472">
        <v>3000</v>
      </c>
      <c r="F599" s="798">
        <v>0</v>
      </c>
      <c r="G599" s="85"/>
      <c r="H599" s="85"/>
      <c r="I599" s="85"/>
      <c r="J599" s="85"/>
      <c r="K599" s="40"/>
    </row>
    <row r="600" spans="1:11" x14ac:dyDescent="0.2">
      <c r="A600" s="302" t="s">
        <v>435</v>
      </c>
      <c r="B600" s="423" t="s">
        <v>230</v>
      </c>
      <c r="C600" s="493">
        <f>C603</f>
        <v>25000</v>
      </c>
      <c r="D600" s="517"/>
      <c r="E600" s="493">
        <f>E603</f>
        <v>25000</v>
      </c>
      <c r="F600" s="821">
        <v>0</v>
      </c>
      <c r="G600" s="85"/>
      <c r="H600" s="85"/>
      <c r="I600" s="85"/>
      <c r="J600" s="85"/>
      <c r="K600" s="40"/>
    </row>
    <row r="601" spans="1:11" x14ac:dyDescent="0.2">
      <c r="A601" s="303"/>
      <c r="B601" s="421" t="s">
        <v>265</v>
      </c>
      <c r="C601" s="493"/>
      <c r="D601" s="514"/>
      <c r="E601" s="493"/>
      <c r="F601" s="821"/>
      <c r="G601" s="85"/>
      <c r="H601" s="85"/>
      <c r="I601" s="85"/>
      <c r="J601" s="85"/>
      <c r="K601" s="40"/>
    </row>
    <row r="602" spans="1:11" x14ac:dyDescent="0.2">
      <c r="A602" s="313" t="s">
        <v>96</v>
      </c>
      <c r="B602" s="425" t="s">
        <v>115</v>
      </c>
      <c r="C602" s="496"/>
      <c r="D602" s="526"/>
      <c r="E602" s="496"/>
      <c r="F602" s="824"/>
      <c r="G602" s="85"/>
      <c r="H602" s="85"/>
      <c r="I602" s="85"/>
      <c r="J602" s="85"/>
      <c r="K602" s="40"/>
    </row>
    <row r="603" spans="1:11" x14ac:dyDescent="0.2">
      <c r="A603" s="218">
        <v>3</v>
      </c>
      <c r="B603" s="356" t="s">
        <v>62</v>
      </c>
      <c r="C603" s="487">
        <f t="shared" ref="C603:C604" si="66">C604</f>
        <v>25000</v>
      </c>
      <c r="D603" s="531"/>
      <c r="E603" s="487">
        <f>E604</f>
        <v>25000</v>
      </c>
      <c r="F603" s="815">
        <v>0</v>
      </c>
      <c r="G603" s="85"/>
      <c r="H603" s="85"/>
      <c r="I603" s="85"/>
      <c r="J603" s="85"/>
      <c r="K603" s="40"/>
    </row>
    <row r="604" spans="1:11" x14ac:dyDescent="0.2">
      <c r="A604" s="219">
        <v>38</v>
      </c>
      <c r="B604" s="357" t="s">
        <v>38</v>
      </c>
      <c r="C604" s="488">
        <f t="shared" si="66"/>
        <v>25000</v>
      </c>
      <c r="D604" s="532"/>
      <c r="E604" s="488">
        <f>E605</f>
        <v>25000</v>
      </c>
      <c r="F604" s="816">
        <v>0</v>
      </c>
      <c r="G604" s="85"/>
      <c r="H604" s="85"/>
      <c r="I604" s="85"/>
      <c r="J604" s="85"/>
      <c r="K604" s="40"/>
    </row>
    <row r="605" spans="1:11" x14ac:dyDescent="0.2">
      <c r="A605" s="252">
        <v>381</v>
      </c>
      <c r="B605" s="379" t="s">
        <v>64</v>
      </c>
      <c r="C605" s="471">
        <f>C606+C607</f>
        <v>25000</v>
      </c>
      <c r="D605" s="527"/>
      <c r="E605" s="471">
        <f>E606+E607</f>
        <v>25000</v>
      </c>
      <c r="F605" s="797">
        <v>0</v>
      </c>
      <c r="G605" s="85"/>
      <c r="H605" s="85"/>
      <c r="I605" s="85"/>
      <c r="J605" s="85"/>
      <c r="K605" s="40"/>
    </row>
    <row r="606" spans="1:11" x14ac:dyDescent="0.2">
      <c r="A606" s="253">
        <v>381</v>
      </c>
      <c r="B606" s="380" t="s">
        <v>64</v>
      </c>
      <c r="C606" s="612">
        <v>15000</v>
      </c>
      <c r="D606" s="613"/>
      <c r="E606" s="612">
        <v>15000</v>
      </c>
      <c r="F606" s="829">
        <v>0</v>
      </c>
      <c r="G606" s="85"/>
      <c r="H606" s="85"/>
      <c r="I606" s="85"/>
      <c r="J606" s="85"/>
      <c r="K606" s="40"/>
    </row>
    <row r="607" spans="1:11" ht="22.5" x14ac:dyDescent="0.2">
      <c r="A607" s="253">
        <v>381</v>
      </c>
      <c r="B607" s="380" t="s">
        <v>344</v>
      </c>
      <c r="C607" s="472">
        <v>10000</v>
      </c>
      <c r="D607" s="528"/>
      <c r="E607" s="472">
        <v>10000</v>
      </c>
      <c r="F607" s="798">
        <v>0</v>
      </c>
      <c r="G607" s="85"/>
      <c r="H607" s="85"/>
      <c r="I607" s="85"/>
      <c r="J607" s="85"/>
      <c r="K607" s="40"/>
    </row>
    <row r="608" spans="1:11" x14ac:dyDescent="0.2">
      <c r="A608" s="302" t="s">
        <v>436</v>
      </c>
      <c r="B608" s="423" t="s">
        <v>231</v>
      </c>
      <c r="C608" s="493">
        <f>C611</f>
        <v>10000</v>
      </c>
      <c r="D608" s="517"/>
      <c r="E608" s="493">
        <f>E611</f>
        <v>10000</v>
      </c>
      <c r="F608" s="821">
        <v>0</v>
      </c>
      <c r="G608" s="85"/>
      <c r="H608" s="85"/>
      <c r="I608" s="85"/>
      <c r="J608" s="85"/>
      <c r="K608" s="40"/>
    </row>
    <row r="609" spans="1:11" x14ac:dyDescent="0.2">
      <c r="A609" s="303"/>
      <c r="B609" s="421" t="s">
        <v>265</v>
      </c>
      <c r="C609" s="493"/>
      <c r="D609" s="514"/>
      <c r="E609" s="493"/>
      <c r="F609" s="821"/>
      <c r="G609" s="85"/>
      <c r="H609" s="85"/>
      <c r="I609" s="85"/>
      <c r="J609" s="85"/>
      <c r="K609" s="40"/>
    </row>
    <row r="610" spans="1:11" x14ac:dyDescent="0.2">
      <c r="A610" s="313" t="s">
        <v>96</v>
      </c>
      <c r="B610" s="428" t="s">
        <v>115</v>
      </c>
      <c r="C610" s="499"/>
      <c r="D610" s="526"/>
      <c r="E610" s="499"/>
      <c r="F610" s="830"/>
      <c r="G610" s="85"/>
      <c r="H610" s="85"/>
      <c r="I610" s="85"/>
      <c r="J610" s="85"/>
      <c r="K610" s="40"/>
    </row>
    <row r="611" spans="1:11" x14ac:dyDescent="0.2">
      <c r="A611" s="218">
        <v>3</v>
      </c>
      <c r="B611" s="356" t="s">
        <v>62</v>
      </c>
      <c r="C611" s="487">
        <f t="shared" ref="C611:C613" si="67">C612</f>
        <v>10000</v>
      </c>
      <c r="D611" s="531"/>
      <c r="E611" s="487">
        <f>E612</f>
        <v>10000</v>
      </c>
      <c r="F611" s="815">
        <v>0</v>
      </c>
      <c r="G611" s="85"/>
      <c r="H611" s="85"/>
      <c r="I611" s="85"/>
      <c r="J611" s="85"/>
      <c r="K611" s="40"/>
    </row>
    <row r="612" spans="1:11" x14ac:dyDescent="0.2">
      <c r="A612" s="219">
        <v>38</v>
      </c>
      <c r="B612" s="357" t="s">
        <v>38</v>
      </c>
      <c r="C612" s="488">
        <f t="shared" si="67"/>
        <v>10000</v>
      </c>
      <c r="D612" s="532"/>
      <c r="E612" s="488">
        <f>E613</f>
        <v>10000</v>
      </c>
      <c r="F612" s="816">
        <v>0</v>
      </c>
      <c r="G612" s="85"/>
      <c r="H612" s="85"/>
      <c r="I612" s="85"/>
      <c r="J612" s="85"/>
      <c r="K612" s="40"/>
    </row>
    <row r="613" spans="1:11" x14ac:dyDescent="0.2">
      <c r="A613" s="252">
        <v>381</v>
      </c>
      <c r="B613" s="379" t="s">
        <v>64</v>
      </c>
      <c r="C613" s="471">
        <f t="shared" si="67"/>
        <v>10000</v>
      </c>
      <c r="D613" s="527"/>
      <c r="E613" s="471">
        <f>E614</f>
        <v>10000</v>
      </c>
      <c r="F613" s="797">
        <v>0</v>
      </c>
      <c r="G613" s="85"/>
      <c r="H613" s="85"/>
      <c r="I613" s="85"/>
      <c r="J613" s="85"/>
      <c r="K613" s="40"/>
    </row>
    <row r="614" spans="1:11" x14ac:dyDescent="0.2">
      <c r="A614" s="253">
        <v>381</v>
      </c>
      <c r="B614" s="380" t="s">
        <v>64</v>
      </c>
      <c r="C614" s="472">
        <v>10000</v>
      </c>
      <c r="D614" s="528"/>
      <c r="E614" s="472">
        <v>10000</v>
      </c>
      <c r="F614" s="798">
        <v>0</v>
      </c>
      <c r="G614" s="85"/>
      <c r="H614" s="85"/>
      <c r="I614" s="85"/>
      <c r="J614" s="85"/>
      <c r="K614" s="40"/>
    </row>
    <row r="615" spans="1:11" ht="22.5" x14ac:dyDescent="0.2">
      <c r="A615" s="315" t="s">
        <v>318</v>
      </c>
      <c r="B615" s="429" t="s">
        <v>102</v>
      </c>
      <c r="C615" s="500">
        <f>C616</f>
        <v>10883000</v>
      </c>
      <c r="D615" s="518">
        <f>D616</f>
        <v>-453000</v>
      </c>
      <c r="E615" s="500">
        <f>E618+E643</f>
        <v>10430000</v>
      </c>
      <c r="F615" s="831">
        <f>(E615/C615)-1</f>
        <v>-4.1624552053661668E-2</v>
      </c>
      <c r="G615" s="85"/>
      <c r="H615" s="85"/>
      <c r="I615" s="85"/>
      <c r="J615" s="85"/>
      <c r="K615" s="40"/>
    </row>
    <row r="616" spans="1:11" x14ac:dyDescent="0.2">
      <c r="A616" s="332" t="s">
        <v>437</v>
      </c>
      <c r="B616" s="430"/>
      <c r="C616" s="437">
        <f>C618+C643</f>
        <v>10883000</v>
      </c>
      <c r="D616" s="513">
        <f>D618</f>
        <v>-453000</v>
      </c>
      <c r="E616" s="437">
        <v>10430000</v>
      </c>
      <c r="F616" s="782">
        <v>4.1599999999999998E-2</v>
      </c>
      <c r="G616" s="85"/>
      <c r="H616" s="85"/>
      <c r="I616" s="85"/>
      <c r="J616" s="85"/>
      <c r="K616" s="40"/>
    </row>
    <row r="617" spans="1:11" x14ac:dyDescent="0.2">
      <c r="A617" s="316" t="s">
        <v>438</v>
      </c>
      <c r="B617" s="194" t="s">
        <v>196</v>
      </c>
      <c r="C617" s="468"/>
      <c r="D617" s="515"/>
      <c r="E617" s="468"/>
      <c r="F617" s="794"/>
      <c r="G617" s="85"/>
      <c r="H617" s="85"/>
      <c r="I617" s="85"/>
      <c r="J617" s="85"/>
      <c r="K617" s="40"/>
    </row>
    <row r="618" spans="1:11" x14ac:dyDescent="0.2">
      <c r="A618" s="317"/>
      <c r="B618" s="196" t="s">
        <v>103</v>
      </c>
      <c r="C618" s="468">
        <f>C622+C626+C631+C634+C639</f>
        <v>6883000</v>
      </c>
      <c r="D618" s="515">
        <f>D621+D634+D639</f>
        <v>-453000</v>
      </c>
      <c r="E618" s="468">
        <f>E621+E634+E639</f>
        <v>6430000</v>
      </c>
      <c r="F618" s="794">
        <f>(E618/C618)-1</f>
        <v>-6.5814325148917607E-2</v>
      </c>
      <c r="G618" s="85"/>
      <c r="H618" s="85"/>
      <c r="I618" s="85"/>
      <c r="J618" s="85"/>
      <c r="K618" s="40"/>
    </row>
    <row r="619" spans="1:11" x14ac:dyDescent="0.2">
      <c r="A619" s="318"/>
      <c r="B619" s="431" t="s">
        <v>264</v>
      </c>
      <c r="C619" s="468"/>
      <c r="D619" s="514"/>
      <c r="E619" s="468"/>
      <c r="F619" s="794"/>
      <c r="G619" s="85"/>
      <c r="H619" s="85"/>
      <c r="I619" s="85"/>
      <c r="J619" s="85"/>
      <c r="K619" s="40"/>
    </row>
    <row r="620" spans="1:11" x14ac:dyDescent="0.2">
      <c r="A620" s="319" t="s">
        <v>98</v>
      </c>
      <c r="B620" s="432" t="s">
        <v>116</v>
      </c>
      <c r="C620" s="478"/>
      <c r="D620" s="526"/>
      <c r="E620" s="478"/>
      <c r="F620" s="809"/>
      <c r="G620" s="85"/>
      <c r="H620" s="85"/>
      <c r="I620" s="85"/>
      <c r="J620" s="85"/>
      <c r="K620" s="40"/>
    </row>
    <row r="621" spans="1:11" x14ac:dyDescent="0.2">
      <c r="A621" s="320">
        <v>3</v>
      </c>
      <c r="B621" s="375" t="s">
        <v>62</v>
      </c>
      <c r="C621" s="456">
        <f>C622+C626+C631</f>
        <v>1328000</v>
      </c>
      <c r="D621" s="531">
        <f>D622+D631</f>
        <v>47000</v>
      </c>
      <c r="E621" s="456">
        <f>E622+E626+E631</f>
        <v>1375000</v>
      </c>
      <c r="F621" s="780">
        <f>(E621/C621)-1</f>
        <v>3.5391566265060348E-2</v>
      </c>
      <c r="G621" s="85"/>
      <c r="H621" s="85"/>
      <c r="I621" s="85"/>
      <c r="J621" s="85"/>
      <c r="K621" s="40"/>
    </row>
    <row r="622" spans="1:11" x14ac:dyDescent="0.2">
      <c r="A622" s="219">
        <v>31</v>
      </c>
      <c r="B622" s="357" t="s">
        <v>26</v>
      </c>
      <c r="C622" s="441">
        <f>C623+C624+C625</f>
        <v>930000</v>
      </c>
      <c r="D622" s="532">
        <f>D623+D624+D625</f>
        <v>6000</v>
      </c>
      <c r="E622" s="441">
        <f>E623+E624+E625</f>
        <v>936000</v>
      </c>
      <c r="F622" s="755">
        <f>(E622/C622)-1</f>
        <v>6.4516129032257119E-3</v>
      </c>
      <c r="G622" s="85"/>
      <c r="H622" s="85"/>
      <c r="I622" s="85"/>
      <c r="J622" s="85"/>
      <c r="K622" s="40"/>
    </row>
    <row r="623" spans="1:11" x14ac:dyDescent="0.2">
      <c r="A623" s="221">
        <v>311</v>
      </c>
      <c r="B623" s="359" t="s">
        <v>52</v>
      </c>
      <c r="C623" s="443">
        <v>750000</v>
      </c>
      <c r="D623" s="528"/>
      <c r="E623" s="443">
        <v>750000</v>
      </c>
      <c r="F623" s="757">
        <v>0</v>
      </c>
      <c r="G623" s="85"/>
      <c r="H623" s="85"/>
      <c r="I623" s="85"/>
      <c r="J623" s="85"/>
      <c r="K623" s="40"/>
    </row>
    <row r="624" spans="1:11" x14ac:dyDescent="0.2">
      <c r="A624" s="221">
        <v>312</v>
      </c>
      <c r="B624" s="359" t="s">
        <v>28</v>
      </c>
      <c r="C624" s="443">
        <v>30000</v>
      </c>
      <c r="D624" s="528">
        <v>6000</v>
      </c>
      <c r="E624" s="443">
        <f>C624+D624</f>
        <v>36000</v>
      </c>
      <c r="F624" s="757">
        <f>(E624/C624)-1</f>
        <v>0.19999999999999996</v>
      </c>
      <c r="G624" s="85"/>
      <c r="H624" s="85"/>
      <c r="I624" s="85"/>
      <c r="J624" s="85"/>
      <c r="K624" s="40"/>
    </row>
    <row r="625" spans="1:11" x14ac:dyDescent="0.2">
      <c r="A625" s="221">
        <v>313</v>
      </c>
      <c r="B625" s="359" t="s">
        <v>111</v>
      </c>
      <c r="C625" s="443">
        <v>150000</v>
      </c>
      <c r="D625" s="528"/>
      <c r="E625" s="443">
        <v>150000</v>
      </c>
      <c r="F625" s="757">
        <v>0</v>
      </c>
      <c r="G625" s="85"/>
      <c r="H625" s="85"/>
      <c r="I625" s="85"/>
      <c r="J625" s="85"/>
      <c r="K625" s="40"/>
    </row>
    <row r="626" spans="1:11" x14ac:dyDescent="0.2">
      <c r="A626" s="219">
        <v>32</v>
      </c>
      <c r="B626" s="357" t="s">
        <v>30</v>
      </c>
      <c r="C626" s="441">
        <f>C627+C628+C629+C630</f>
        <v>344000</v>
      </c>
      <c r="D626" s="532"/>
      <c r="E626" s="441">
        <f>E627+E628+E629+E630</f>
        <v>344000</v>
      </c>
      <c r="F626" s="755">
        <v>0</v>
      </c>
      <c r="G626" s="85"/>
      <c r="H626" s="85"/>
      <c r="I626" s="85"/>
      <c r="J626" s="85"/>
      <c r="K626" s="40"/>
    </row>
    <row r="627" spans="1:11" x14ac:dyDescent="0.2">
      <c r="A627" s="257">
        <v>321</v>
      </c>
      <c r="B627" s="355" t="s">
        <v>31</v>
      </c>
      <c r="C627" s="458">
        <v>35000</v>
      </c>
      <c r="D627" s="528"/>
      <c r="E627" s="458">
        <v>35000</v>
      </c>
      <c r="F627" s="760">
        <v>0</v>
      </c>
      <c r="G627" s="85"/>
      <c r="H627" s="85"/>
      <c r="I627" s="85"/>
      <c r="J627" s="85"/>
      <c r="K627" s="40"/>
    </row>
    <row r="628" spans="1:11" x14ac:dyDescent="0.2">
      <c r="A628" s="257">
        <v>322</v>
      </c>
      <c r="B628" s="355" t="s">
        <v>32</v>
      </c>
      <c r="C628" s="458">
        <v>170000</v>
      </c>
      <c r="D628" s="528"/>
      <c r="E628" s="458">
        <v>170000</v>
      </c>
      <c r="F628" s="760">
        <v>0</v>
      </c>
      <c r="G628" s="85"/>
      <c r="H628" s="85"/>
      <c r="I628" s="85"/>
      <c r="J628" s="85"/>
      <c r="K628" s="40"/>
    </row>
    <row r="629" spans="1:11" x14ac:dyDescent="0.2">
      <c r="A629" s="221">
        <v>323</v>
      </c>
      <c r="B629" s="359" t="s">
        <v>33</v>
      </c>
      <c r="C629" s="443">
        <v>74000</v>
      </c>
      <c r="D629" s="528"/>
      <c r="E629" s="443">
        <v>74000</v>
      </c>
      <c r="F629" s="757">
        <v>0</v>
      </c>
      <c r="G629" s="85"/>
      <c r="H629" s="85"/>
      <c r="I629" s="85"/>
      <c r="J629" s="85"/>
      <c r="K629" s="40"/>
    </row>
    <row r="630" spans="1:11" x14ac:dyDescent="0.2">
      <c r="A630" s="221">
        <v>329</v>
      </c>
      <c r="B630" s="359" t="s">
        <v>34</v>
      </c>
      <c r="C630" s="443">
        <v>65000</v>
      </c>
      <c r="D630" s="528"/>
      <c r="E630" s="443">
        <v>65000</v>
      </c>
      <c r="F630" s="757">
        <v>0</v>
      </c>
      <c r="G630" s="85"/>
      <c r="H630" s="85"/>
      <c r="I630" s="85"/>
      <c r="J630" s="85"/>
      <c r="K630" s="40"/>
    </row>
    <row r="631" spans="1:11" x14ac:dyDescent="0.2">
      <c r="A631" s="255">
        <v>343</v>
      </c>
      <c r="B631" s="376" t="s">
        <v>35</v>
      </c>
      <c r="C631" s="470">
        <f>C632+C633</f>
        <v>54000</v>
      </c>
      <c r="D631" s="532">
        <f>D632+D633</f>
        <v>41000</v>
      </c>
      <c r="E631" s="470">
        <f>E632+E633</f>
        <v>95000</v>
      </c>
      <c r="F631" s="796">
        <f>(E631/C631)-1</f>
        <v>0.7592592592592593</v>
      </c>
      <c r="G631" s="85"/>
      <c r="H631" s="85"/>
      <c r="I631" s="85"/>
      <c r="J631" s="85"/>
      <c r="K631" s="40"/>
    </row>
    <row r="632" spans="1:11" x14ac:dyDescent="0.2">
      <c r="A632" s="253">
        <v>343</v>
      </c>
      <c r="B632" s="380" t="s">
        <v>36</v>
      </c>
      <c r="C632" s="472">
        <v>4000</v>
      </c>
      <c r="D632" s="528">
        <v>1000</v>
      </c>
      <c r="E632" s="472">
        <f>C632+D632</f>
        <v>5000</v>
      </c>
      <c r="F632" s="798">
        <f>(E632/C632)-1</f>
        <v>0.25</v>
      </c>
      <c r="G632" s="85"/>
      <c r="H632" s="85"/>
      <c r="I632" s="85"/>
      <c r="J632" s="85"/>
      <c r="K632" s="40"/>
    </row>
    <row r="633" spans="1:11" x14ac:dyDescent="0.2">
      <c r="A633" s="602">
        <v>343</v>
      </c>
      <c r="B633" s="380" t="s">
        <v>378</v>
      </c>
      <c r="C633" s="628">
        <v>50000</v>
      </c>
      <c r="D633" s="593">
        <v>40000</v>
      </c>
      <c r="E633" s="628">
        <f>C633+D633</f>
        <v>90000</v>
      </c>
      <c r="F633" s="778">
        <f>(E633/C633)-1</f>
        <v>0.8</v>
      </c>
      <c r="G633" s="85"/>
      <c r="H633" s="85"/>
      <c r="I633" s="85"/>
      <c r="J633" s="85"/>
      <c r="K633" s="40"/>
    </row>
    <row r="634" spans="1:11" x14ac:dyDescent="0.2">
      <c r="A634" s="647">
        <v>4</v>
      </c>
      <c r="B634" s="648" t="s">
        <v>390</v>
      </c>
      <c r="C634" s="649">
        <f t="shared" ref="C634:C635" si="68">C635</f>
        <v>55000</v>
      </c>
      <c r="D634" s="629"/>
      <c r="E634" s="649">
        <f>E635</f>
        <v>55000</v>
      </c>
      <c r="F634" s="804">
        <v>0</v>
      </c>
      <c r="G634" s="85"/>
      <c r="H634" s="85"/>
      <c r="I634" s="85"/>
      <c r="J634" s="85"/>
      <c r="K634" s="40"/>
    </row>
    <row r="635" spans="1:11" x14ac:dyDescent="0.2">
      <c r="A635" s="641">
        <v>42</v>
      </c>
      <c r="B635" s="642" t="s">
        <v>391</v>
      </c>
      <c r="C635" s="643">
        <f t="shared" si="68"/>
        <v>55000</v>
      </c>
      <c r="D635" s="633"/>
      <c r="E635" s="643">
        <f>E636</f>
        <v>55000</v>
      </c>
      <c r="F635" s="832">
        <v>0</v>
      </c>
      <c r="G635" s="85"/>
      <c r="H635" s="85"/>
      <c r="I635" s="85"/>
      <c r="J635" s="85"/>
      <c r="K635" s="40"/>
    </row>
    <row r="636" spans="1:11" x14ac:dyDescent="0.2">
      <c r="A636" s="644">
        <v>422</v>
      </c>
      <c r="B636" s="645" t="s">
        <v>387</v>
      </c>
      <c r="C636" s="646">
        <f>C637+C638</f>
        <v>55000</v>
      </c>
      <c r="D636" s="630"/>
      <c r="E636" s="646">
        <f>E637+E638</f>
        <v>55000</v>
      </c>
      <c r="F636" s="833">
        <v>0</v>
      </c>
      <c r="G636" s="85"/>
      <c r="H636" s="85"/>
      <c r="I636" s="85"/>
      <c r="J636" s="85"/>
      <c r="K636" s="40"/>
    </row>
    <row r="637" spans="1:11" x14ac:dyDescent="0.2">
      <c r="A637" s="639">
        <v>422</v>
      </c>
      <c r="B637" s="640" t="s">
        <v>388</v>
      </c>
      <c r="C637" s="628">
        <v>5000</v>
      </c>
      <c r="D637" s="593"/>
      <c r="E637" s="628">
        <v>5000</v>
      </c>
      <c r="F637" s="778">
        <v>0</v>
      </c>
      <c r="G637" s="85"/>
      <c r="H637" s="85"/>
      <c r="I637" s="85"/>
      <c r="J637" s="85"/>
      <c r="K637" s="40"/>
    </row>
    <row r="638" spans="1:11" x14ac:dyDescent="0.2">
      <c r="A638" s="639">
        <v>422</v>
      </c>
      <c r="B638" s="640" t="s">
        <v>389</v>
      </c>
      <c r="C638" s="628">
        <v>50000</v>
      </c>
      <c r="D638" s="593"/>
      <c r="E638" s="628">
        <v>50000</v>
      </c>
      <c r="F638" s="778">
        <v>0</v>
      </c>
      <c r="G638" s="85"/>
      <c r="H638" s="85"/>
      <c r="I638" s="85"/>
      <c r="J638" s="85"/>
      <c r="K638" s="40"/>
    </row>
    <row r="639" spans="1:11" x14ac:dyDescent="0.2">
      <c r="A639" s="647">
        <v>5</v>
      </c>
      <c r="B639" s="648" t="s">
        <v>392</v>
      </c>
      <c r="C639" s="649">
        <f t="shared" ref="C639:E641" si="69">C640</f>
        <v>5500000</v>
      </c>
      <c r="D639" s="629">
        <f t="shared" si="69"/>
        <v>-500000</v>
      </c>
      <c r="E639" s="649">
        <f t="shared" si="69"/>
        <v>5000000</v>
      </c>
      <c r="F639" s="804">
        <f>(E639/C639)-1</f>
        <v>-9.0909090909090939E-2</v>
      </c>
      <c r="G639" s="85"/>
      <c r="H639" s="85"/>
      <c r="I639" s="85"/>
      <c r="J639" s="85"/>
      <c r="K639" s="40"/>
    </row>
    <row r="640" spans="1:11" x14ac:dyDescent="0.2">
      <c r="A640" s="652">
        <v>54</v>
      </c>
      <c r="B640" s="653" t="s">
        <v>393</v>
      </c>
      <c r="C640" s="632">
        <f t="shared" si="69"/>
        <v>5500000</v>
      </c>
      <c r="D640" s="631">
        <f t="shared" si="69"/>
        <v>-500000</v>
      </c>
      <c r="E640" s="632">
        <f t="shared" si="69"/>
        <v>5000000</v>
      </c>
      <c r="F640" s="776">
        <v>-9.0899999999999995E-2</v>
      </c>
      <c r="G640" s="85"/>
      <c r="H640" s="85"/>
      <c r="I640" s="85"/>
      <c r="J640" s="85"/>
      <c r="K640" s="40"/>
    </row>
    <row r="641" spans="1:11" ht="22.5" x14ac:dyDescent="0.2">
      <c r="A641" s="650">
        <v>544</v>
      </c>
      <c r="B641" s="645" t="s">
        <v>394</v>
      </c>
      <c r="C641" s="651">
        <f t="shared" si="69"/>
        <v>5500000</v>
      </c>
      <c r="D641" s="630">
        <f t="shared" si="69"/>
        <v>-500000</v>
      </c>
      <c r="E641" s="651">
        <f t="shared" si="69"/>
        <v>5000000</v>
      </c>
      <c r="F641" s="777">
        <v>-9.0899999999999995E-2</v>
      </c>
      <c r="G641" s="85"/>
      <c r="H641" s="85"/>
      <c r="I641" s="85"/>
      <c r="J641" s="85"/>
      <c r="K641" s="40"/>
    </row>
    <row r="642" spans="1:11" ht="22.5" x14ac:dyDescent="0.2">
      <c r="A642" s="639">
        <v>544</v>
      </c>
      <c r="B642" s="640" t="s">
        <v>394</v>
      </c>
      <c r="C642" s="628">
        <v>5500000</v>
      </c>
      <c r="D642" s="593">
        <v>-500000</v>
      </c>
      <c r="E642" s="628">
        <f>C642+D642</f>
        <v>5000000</v>
      </c>
      <c r="F642" s="778">
        <v>-9.0899999999999995E-2</v>
      </c>
      <c r="G642" s="85"/>
      <c r="H642" s="85"/>
      <c r="I642" s="85"/>
      <c r="J642" s="85"/>
      <c r="K642" s="40"/>
    </row>
    <row r="643" spans="1:11" x14ac:dyDescent="0.2">
      <c r="A643" s="622" t="s">
        <v>195</v>
      </c>
      <c r="B643" s="603" t="s">
        <v>379</v>
      </c>
      <c r="C643" s="623">
        <f>C649</f>
        <v>4000000</v>
      </c>
      <c r="D643" s="734"/>
      <c r="E643" s="623">
        <f>E646</f>
        <v>4000000</v>
      </c>
      <c r="F643" s="790">
        <v>0</v>
      </c>
      <c r="G643" s="85"/>
      <c r="H643" s="85"/>
      <c r="I643" s="85"/>
      <c r="J643" s="85"/>
      <c r="K643" s="40"/>
    </row>
    <row r="644" spans="1:11" x14ac:dyDescent="0.2">
      <c r="A644" s="250" t="s">
        <v>439</v>
      </c>
      <c r="B644" s="330" t="s">
        <v>275</v>
      </c>
      <c r="C644" s="438"/>
      <c r="D644" s="516"/>
      <c r="E644" s="438"/>
      <c r="F644" s="752"/>
      <c r="G644" s="85"/>
      <c r="H644" s="85"/>
      <c r="I644" s="85"/>
      <c r="J644" s="85"/>
      <c r="K644" s="40"/>
    </row>
    <row r="645" spans="1:11" ht="22.5" x14ac:dyDescent="0.2">
      <c r="A645" s="254" t="s">
        <v>96</v>
      </c>
      <c r="B645" s="355" t="s">
        <v>483</v>
      </c>
      <c r="C645" s="439"/>
      <c r="D645" s="528"/>
      <c r="E645" s="439"/>
      <c r="F645" s="753"/>
      <c r="G645" s="85"/>
      <c r="H645" s="85"/>
      <c r="I645" s="85"/>
      <c r="J645" s="85"/>
      <c r="K645" s="40"/>
    </row>
    <row r="646" spans="1:11" x14ac:dyDescent="0.2">
      <c r="A646" s="245">
        <v>4</v>
      </c>
      <c r="B646" s="375" t="s">
        <v>124</v>
      </c>
      <c r="C646" s="440">
        <f t="shared" ref="C646:C648" si="70">C647</f>
        <v>4000000</v>
      </c>
      <c r="D646" s="531"/>
      <c r="E646" s="440">
        <f>E647</f>
        <v>4000000</v>
      </c>
      <c r="F646" s="754">
        <v>0</v>
      </c>
      <c r="G646" s="85"/>
      <c r="H646" s="85"/>
      <c r="I646" s="85"/>
      <c r="J646" s="85"/>
      <c r="K646" s="40"/>
    </row>
    <row r="647" spans="1:11" x14ac:dyDescent="0.2">
      <c r="A647" s="255">
        <v>42</v>
      </c>
      <c r="B647" s="376" t="s">
        <v>46</v>
      </c>
      <c r="C647" s="441">
        <f t="shared" si="70"/>
        <v>4000000</v>
      </c>
      <c r="D647" s="532"/>
      <c r="E647" s="441">
        <f>E648</f>
        <v>4000000</v>
      </c>
      <c r="F647" s="755">
        <v>0</v>
      </c>
      <c r="G647" s="85"/>
      <c r="H647" s="85"/>
      <c r="I647" s="85"/>
      <c r="J647" s="85"/>
      <c r="K647" s="40"/>
    </row>
    <row r="648" spans="1:11" x14ac:dyDescent="0.2">
      <c r="A648" s="256">
        <v>421</v>
      </c>
      <c r="B648" s="379" t="s">
        <v>380</v>
      </c>
      <c r="C648" s="457">
        <f t="shared" si="70"/>
        <v>4000000</v>
      </c>
      <c r="D648" s="527"/>
      <c r="E648" s="457">
        <f>E649</f>
        <v>4000000</v>
      </c>
      <c r="F648" s="781">
        <v>0</v>
      </c>
      <c r="G648" s="85"/>
      <c r="H648" s="85"/>
      <c r="I648" s="85"/>
      <c r="J648" s="85"/>
      <c r="K648" s="40"/>
    </row>
    <row r="649" spans="1:11" x14ac:dyDescent="0.2">
      <c r="A649" s="257">
        <v>421</v>
      </c>
      <c r="B649" s="355" t="s">
        <v>381</v>
      </c>
      <c r="C649" s="458">
        <v>4000000</v>
      </c>
      <c r="D649" s="528"/>
      <c r="E649" s="458">
        <v>4000000</v>
      </c>
      <c r="F649" s="760">
        <v>0</v>
      </c>
      <c r="G649" s="85"/>
      <c r="H649" s="85"/>
      <c r="I649" s="85"/>
      <c r="J649" s="85"/>
      <c r="K649" s="40"/>
    </row>
    <row r="650" spans="1:11" x14ac:dyDescent="0.2">
      <c r="A650" s="321" t="s">
        <v>319</v>
      </c>
      <c r="B650" s="433" t="s">
        <v>105</v>
      </c>
      <c r="C650" s="501">
        <f>C651</f>
        <v>257000</v>
      </c>
      <c r="D650" s="518">
        <f>D651</f>
        <v>5000</v>
      </c>
      <c r="E650" s="501">
        <f>E651</f>
        <v>262000</v>
      </c>
      <c r="F650" s="834">
        <f>(E650/C650)-1</f>
        <v>1.9455252918287869E-2</v>
      </c>
      <c r="G650" s="85"/>
      <c r="H650" s="85"/>
      <c r="I650" s="85"/>
      <c r="J650" s="85"/>
      <c r="K650" s="40"/>
    </row>
    <row r="651" spans="1:11" x14ac:dyDescent="0.2">
      <c r="A651" s="301" t="s">
        <v>440</v>
      </c>
      <c r="B651" s="434"/>
      <c r="C651" s="492">
        <f>C653</f>
        <v>257000</v>
      </c>
      <c r="D651" s="513">
        <f>D653</f>
        <v>5000</v>
      </c>
      <c r="E651" s="492">
        <f>E653</f>
        <v>262000</v>
      </c>
      <c r="F651" s="820">
        <f>(E651/C651)-1</f>
        <v>1.9455252918287869E-2</v>
      </c>
      <c r="G651" s="85"/>
      <c r="H651" s="85"/>
      <c r="I651" s="85"/>
      <c r="J651" s="85"/>
      <c r="K651" s="40"/>
    </row>
    <row r="652" spans="1:11" x14ac:dyDescent="0.2">
      <c r="A652" s="282" t="s">
        <v>441</v>
      </c>
      <c r="B652" s="194" t="s">
        <v>204</v>
      </c>
      <c r="C652" s="477"/>
      <c r="D652" s="519"/>
      <c r="E652" s="477"/>
      <c r="F652" s="808"/>
      <c r="G652" s="85"/>
      <c r="H652" s="85"/>
      <c r="I652" s="85"/>
      <c r="J652" s="85"/>
      <c r="K652" s="40"/>
    </row>
    <row r="653" spans="1:11" x14ac:dyDescent="0.2">
      <c r="A653" s="322"/>
      <c r="B653" s="435" t="s">
        <v>205</v>
      </c>
      <c r="C653" s="468">
        <f>C656+C670</f>
        <v>257000</v>
      </c>
      <c r="D653" s="515">
        <f>D669</f>
        <v>5000</v>
      </c>
      <c r="E653" s="468">
        <f>E656+E669</f>
        <v>262000</v>
      </c>
      <c r="F653" s="794">
        <v>1.95E-2</v>
      </c>
      <c r="G653" s="85"/>
      <c r="H653" s="85"/>
      <c r="I653" s="85"/>
      <c r="J653" s="85"/>
      <c r="K653" s="40"/>
    </row>
    <row r="654" spans="1:11" x14ac:dyDescent="0.2">
      <c r="A654" s="323"/>
      <c r="B654" s="436" t="s">
        <v>263</v>
      </c>
      <c r="C654" s="502"/>
      <c r="D654" s="514"/>
      <c r="E654" s="502"/>
      <c r="F654" s="835"/>
      <c r="G654" s="85"/>
      <c r="H654" s="85"/>
      <c r="I654" s="85"/>
      <c r="J654" s="85"/>
      <c r="K654" s="40"/>
    </row>
    <row r="655" spans="1:11" x14ac:dyDescent="0.2">
      <c r="A655" s="324" t="s">
        <v>98</v>
      </c>
      <c r="B655" s="432" t="s">
        <v>116</v>
      </c>
      <c r="C655" s="486"/>
      <c r="D655" s="526"/>
      <c r="E655" s="486"/>
      <c r="F655" s="814"/>
      <c r="G655" s="85"/>
      <c r="H655" s="85"/>
      <c r="I655" s="85"/>
      <c r="J655" s="85"/>
      <c r="K655" s="40"/>
    </row>
    <row r="656" spans="1:11" x14ac:dyDescent="0.2">
      <c r="A656" s="325">
        <v>3</v>
      </c>
      <c r="B656" s="356" t="s">
        <v>62</v>
      </c>
      <c r="C656" s="487">
        <f>C657+C661+C667</f>
        <v>212000</v>
      </c>
      <c r="D656" s="531"/>
      <c r="E656" s="487">
        <f>E657+E661+E667</f>
        <v>212000</v>
      </c>
      <c r="F656" s="815">
        <v>0</v>
      </c>
      <c r="G656" s="85"/>
      <c r="H656" s="85"/>
      <c r="I656" s="85"/>
      <c r="J656" s="85"/>
      <c r="K656" s="40"/>
    </row>
    <row r="657" spans="1:11" x14ac:dyDescent="0.2">
      <c r="A657" s="255">
        <v>31</v>
      </c>
      <c r="B657" s="406" t="s">
        <v>26</v>
      </c>
      <c r="C657" s="470">
        <f>C658+C659+C660</f>
        <v>126500</v>
      </c>
      <c r="D657" s="532"/>
      <c r="E657" s="470">
        <f>E658+E659+E660</f>
        <v>126500</v>
      </c>
      <c r="F657" s="796">
        <v>0</v>
      </c>
      <c r="G657" s="85"/>
      <c r="H657" s="85"/>
      <c r="I657" s="85"/>
      <c r="J657" s="85"/>
      <c r="K657" s="40"/>
    </row>
    <row r="658" spans="1:11" x14ac:dyDescent="0.2">
      <c r="A658" s="253">
        <v>311</v>
      </c>
      <c r="B658" s="418" t="s">
        <v>67</v>
      </c>
      <c r="C658" s="443">
        <v>105000</v>
      </c>
      <c r="D658" s="528"/>
      <c r="E658" s="443">
        <v>105000</v>
      </c>
      <c r="F658" s="757">
        <v>0</v>
      </c>
      <c r="G658" s="85"/>
      <c r="H658" s="85"/>
      <c r="I658" s="85"/>
      <c r="J658" s="85"/>
      <c r="K658" s="40"/>
    </row>
    <row r="659" spans="1:11" x14ac:dyDescent="0.2">
      <c r="A659" s="253">
        <v>312</v>
      </c>
      <c r="B659" s="380" t="s">
        <v>28</v>
      </c>
      <c r="C659" s="443">
        <v>3500</v>
      </c>
      <c r="D659" s="528"/>
      <c r="E659" s="443">
        <v>3500</v>
      </c>
      <c r="F659" s="757">
        <v>0</v>
      </c>
      <c r="G659" s="85"/>
      <c r="H659" s="85"/>
      <c r="I659" s="85"/>
      <c r="J659" s="85"/>
      <c r="K659" s="40"/>
    </row>
    <row r="660" spans="1:11" x14ac:dyDescent="0.2">
      <c r="A660" s="253">
        <v>313</v>
      </c>
      <c r="B660" s="380" t="s">
        <v>111</v>
      </c>
      <c r="C660" s="443">
        <v>18000</v>
      </c>
      <c r="D660" s="528"/>
      <c r="E660" s="443">
        <v>18000</v>
      </c>
      <c r="F660" s="757">
        <v>0</v>
      </c>
      <c r="G660" s="85"/>
      <c r="H660" s="85"/>
      <c r="I660" s="85"/>
      <c r="J660" s="85"/>
      <c r="K660" s="40"/>
    </row>
    <row r="661" spans="1:11" x14ac:dyDescent="0.2">
      <c r="A661" s="255">
        <v>32</v>
      </c>
      <c r="B661" s="376" t="s">
        <v>30</v>
      </c>
      <c r="C661" s="470">
        <f>C663+C664+C665+C666+C662</f>
        <v>83500</v>
      </c>
      <c r="D661" s="532"/>
      <c r="E661" s="470">
        <f>E662+E663+E664+E665+E666</f>
        <v>83500</v>
      </c>
      <c r="F661" s="796">
        <v>0</v>
      </c>
      <c r="G661" s="85"/>
      <c r="H661" s="85"/>
      <c r="I661" s="85"/>
      <c r="J661" s="85"/>
      <c r="K661" s="40"/>
    </row>
    <row r="662" spans="1:11" x14ac:dyDescent="0.2">
      <c r="A662" s="634">
        <v>321</v>
      </c>
      <c r="B662" s="388" t="s">
        <v>382</v>
      </c>
      <c r="C662" s="635">
        <v>6500</v>
      </c>
      <c r="D662" s="656"/>
      <c r="E662" s="635">
        <v>6500</v>
      </c>
      <c r="F662" s="812">
        <v>0</v>
      </c>
      <c r="G662" s="85"/>
      <c r="H662" s="85"/>
      <c r="I662" s="85"/>
      <c r="J662" s="85"/>
      <c r="K662" s="40"/>
    </row>
    <row r="663" spans="1:11" x14ac:dyDescent="0.2">
      <c r="A663" s="253">
        <v>321</v>
      </c>
      <c r="B663" s="380" t="s">
        <v>31</v>
      </c>
      <c r="C663" s="472">
        <v>2000</v>
      </c>
      <c r="D663" s="528"/>
      <c r="E663" s="472">
        <v>2000</v>
      </c>
      <c r="F663" s="798">
        <v>0</v>
      </c>
      <c r="G663" s="85"/>
      <c r="H663" s="85"/>
      <c r="I663" s="85"/>
      <c r="J663" s="85"/>
      <c r="K663" s="40"/>
    </row>
    <row r="664" spans="1:11" x14ac:dyDescent="0.2">
      <c r="A664" s="253">
        <v>322</v>
      </c>
      <c r="B664" s="380" t="s">
        <v>32</v>
      </c>
      <c r="C664" s="472">
        <v>30000</v>
      </c>
      <c r="D664" s="528"/>
      <c r="E664" s="472">
        <v>30000</v>
      </c>
      <c r="F664" s="798">
        <v>0</v>
      </c>
      <c r="G664" s="85"/>
      <c r="H664" s="85"/>
      <c r="I664" s="85"/>
      <c r="J664" s="85"/>
      <c r="K664" s="40"/>
    </row>
    <row r="665" spans="1:11" x14ac:dyDescent="0.2">
      <c r="A665" s="253">
        <v>323</v>
      </c>
      <c r="B665" s="380" t="s">
        <v>33</v>
      </c>
      <c r="C665" s="472">
        <v>15000</v>
      </c>
      <c r="D665" s="528"/>
      <c r="E665" s="472">
        <v>15000</v>
      </c>
      <c r="F665" s="798">
        <v>0</v>
      </c>
      <c r="G665" s="85"/>
      <c r="H665" s="85"/>
      <c r="I665" s="85"/>
      <c r="J665" s="85"/>
      <c r="K665" s="40"/>
    </row>
    <row r="666" spans="1:11" x14ac:dyDescent="0.2">
      <c r="A666" s="253">
        <v>329</v>
      </c>
      <c r="B666" s="380" t="s">
        <v>34</v>
      </c>
      <c r="C666" s="472">
        <v>30000</v>
      </c>
      <c r="D666" s="528"/>
      <c r="E666" s="472">
        <v>30000</v>
      </c>
      <c r="F666" s="798">
        <v>0</v>
      </c>
      <c r="G666" s="85"/>
      <c r="H666" s="85"/>
      <c r="I666" s="85"/>
      <c r="J666" s="85"/>
      <c r="K666" s="40"/>
    </row>
    <row r="667" spans="1:11" x14ac:dyDescent="0.2">
      <c r="A667" s="255">
        <v>34</v>
      </c>
      <c r="B667" s="376" t="s">
        <v>35</v>
      </c>
      <c r="C667" s="470">
        <f>C668</f>
        <v>2000</v>
      </c>
      <c r="D667" s="532"/>
      <c r="E667" s="470">
        <f>E668</f>
        <v>2000</v>
      </c>
      <c r="F667" s="796">
        <v>0</v>
      </c>
      <c r="G667" s="85"/>
      <c r="H667" s="85"/>
      <c r="I667" s="85"/>
      <c r="J667" s="85"/>
      <c r="K667" s="40"/>
    </row>
    <row r="668" spans="1:11" x14ac:dyDescent="0.2">
      <c r="A668" s="253">
        <v>343</v>
      </c>
      <c r="B668" s="380" t="s">
        <v>36</v>
      </c>
      <c r="C668" s="472">
        <v>2000</v>
      </c>
      <c r="D668" s="528"/>
      <c r="E668" s="472">
        <v>2000</v>
      </c>
      <c r="F668" s="798">
        <v>0</v>
      </c>
      <c r="G668" s="85"/>
      <c r="H668" s="85"/>
      <c r="I668" s="85"/>
      <c r="J668" s="85"/>
      <c r="K668" s="40"/>
    </row>
    <row r="669" spans="1:11" x14ac:dyDescent="0.2">
      <c r="A669" s="737">
        <v>4</v>
      </c>
      <c r="B669" s="375" t="s">
        <v>459</v>
      </c>
      <c r="C669" s="735">
        <f>C670</f>
        <v>45000</v>
      </c>
      <c r="D669" s="736">
        <f>D670</f>
        <v>5000</v>
      </c>
      <c r="E669" s="735">
        <f>E670</f>
        <v>50000</v>
      </c>
      <c r="F669" s="836">
        <v>0</v>
      </c>
      <c r="G669" s="85"/>
      <c r="H669" s="85"/>
      <c r="I669" s="85"/>
      <c r="J669" s="85"/>
      <c r="K669" s="40"/>
    </row>
    <row r="670" spans="1:11" x14ac:dyDescent="0.2">
      <c r="A670" s="255">
        <v>42</v>
      </c>
      <c r="B670" s="376" t="s">
        <v>383</v>
      </c>
      <c r="C670" s="470">
        <f>C671+C672</f>
        <v>45000</v>
      </c>
      <c r="D670" s="532">
        <f>D671+D672</f>
        <v>5000</v>
      </c>
      <c r="E670" s="470">
        <f>E671+E672</f>
        <v>50000</v>
      </c>
      <c r="F670" s="796">
        <v>0</v>
      </c>
      <c r="G670" s="85"/>
      <c r="H670" s="85"/>
      <c r="I670" s="85"/>
      <c r="J670" s="85"/>
      <c r="K670" s="40"/>
    </row>
    <row r="671" spans="1:11" x14ac:dyDescent="0.2">
      <c r="A671" s="636">
        <v>424</v>
      </c>
      <c r="B671" s="413" t="s">
        <v>68</v>
      </c>
      <c r="C671" s="637">
        <v>40000</v>
      </c>
      <c r="D671" s="638">
        <v>5000</v>
      </c>
      <c r="E671" s="637">
        <f>C671+D671</f>
        <v>45000</v>
      </c>
      <c r="F671" s="837">
        <f>(E671/C671)-1</f>
        <v>0.125</v>
      </c>
      <c r="G671" s="85"/>
      <c r="H671" s="85"/>
      <c r="I671" s="85"/>
      <c r="J671" s="85"/>
      <c r="K671" s="40"/>
    </row>
    <row r="672" spans="1:11" x14ac:dyDescent="0.2">
      <c r="A672" s="639">
        <v>426</v>
      </c>
      <c r="B672" s="640" t="s">
        <v>384</v>
      </c>
      <c r="C672" s="628">
        <v>5000</v>
      </c>
      <c r="D672" s="593"/>
      <c r="E672" s="628">
        <v>5000</v>
      </c>
      <c r="F672" s="778">
        <v>0</v>
      </c>
      <c r="G672" s="85"/>
      <c r="H672" s="85"/>
      <c r="I672" s="85"/>
      <c r="J672" s="85"/>
      <c r="K672" s="40"/>
    </row>
    <row r="673" spans="2:11" x14ac:dyDescent="0.2">
      <c r="D673" s="82"/>
      <c r="E673" s="82"/>
      <c r="F673" s="85"/>
      <c r="G673" s="85"/>
      <c r="H673" s="85"/>
      <c r="I673" s="85"/>
      <c r="J673" s="85"/>
      <c r="K673" s="40"/>
    </row>
    <row r="674" spans="2:11" x14ac:dyDescent="0.2">
      <c r="B674" s="25"/>
      <c r="C674" s="25"/>
      <c r="D674" s="85"/>
      <c r="E674" s="85"/>
      <c r="F674" s="85"/>
      <c r="G674" s="85"/>
      <c r="H674" s="85"/>
      <c r="I674" s="85"/>
      <c r="J674" s="85"/>
      <c r="K674" s="40"/>
    </row>
    <row r="675" spans="2:11" x14ac:dyDescent="0.2">
      <c r="B675" s="25"/>
      <c r="C675" s="25"/>
      <c r="D675" s="85"/>
      <c r="E675" s="85"/>
      <c r="F675" s="85"/>
      <c r="G675" s="85"/>
      <c r="H675" s="85"/>
      <c r="I675" s="85"/>
      <c r="J675" s="85"/>
      <c r="K675" s="40"/>
    </row>
    <row r="676" spans="2:11" x14ac:dyDescent="0.2">
      <c r="B676" s="25"/>
      <c r="C676" s="25"/>
      <c r="D676" s="85"/>
      <c r="E676" s="85"/>
      <c r="F676" s="85"/>
      <c r="G676" s="85"/>
      <c r="H676" s="85"/>
      <c r="I676" s="85"/>
      <c r="J676" s="85"/>
      <c r="K676" s="40"/>
    </row>
    <row r="677" spans="2:11" x14ac:dyDescent="0.2">
      <c r="B677" s="25"/>
      <c r="C677" s="25"/>
      <c r="D677" s="85"/>
      <c r="E677" s="85"/>
      <c r="F677" s="85"/>
      <c r="G677" s="85"/>
      <c r="H677" s="85"/>
      <c r="I677" s="85"/>
      <c r="J677" s="85"/>
      <c r="K677" s="40"/>
    </row>
    <row r="678" spans="2:11" x14ac:dyDescent="0.2">
      <c r="B678" s="25"/>
      <c r="C678" s="25"/>
      <c r="D678" s="85"/>
      <c r="E678" s="85"/>
      <c r="F678" s="85"/>
      <c r="G678" s="85"/>
      <c r="H678" s="85"/>
      <c r="I678" s="85"/>
      <c r="J678" s="85"/>
      <c r="K678" s="40"/>
    </row>
    <row r="679" spans="2:11" x14ac:dyDescent="0.2">
      <c r="B679" s="25"/>
      <c r="C679" s="25"/>
      <c r="D679" s="85"/>
      <c r="E679" s="85"/>
      <c r="F679" s="85"/>
      <c r="G679" s="85"/>
      <c r="H679" s="85"/>
      <c r="I679" s="85"/>
      <c r="J679" s="85"/>
      <c r="K679" s="40"/>
    </row>
    <row r="680" spans="2:11" x14ac:dyDescent="0.2">
      <c r="B680" s="25"/>
      <c r="C680" s="25"/>
      <c r="D680" s="85"/>
      <c r="E680" s="85"/>
      <c r="F680" s="85"/>
      <c r="G680" s="85"/>
      <c r="H680" s="85"/>
      <c r="I680" s="85"/>
      <c r="J680" s="85"/>
      <c r="K680" s="40"/>
    </row>
    <row r="681" spans="2:11" x14ac:dyDescent="0.2">
      <c r="B681" s="25"/>
      <c r="C681" s="25"/>
      <c r="D681" s="85"/>
      <c r="E681" s="85"/>
      <c r="F681" s="85"/>
      <c r="G681" s="85"/>
      <c r="H681" s="85"/>
      <c r="I681" s="85"/>
      <c r="J681" s="85"/>
      <c r="K681" s="40"/>
    </row>
    <row r="682" spans="2:11" x14ac:dyDescent="0.2">
      <c r="B682" s="25"/>
      <c r="C682" s="25"/>
      <c r="D682" s="85"/>
      <c r="E682" s="85"/>
      <c r="F682" s="85"/>
      <c r="G682" s="85"/>
      <c r="H682" s="85"/>
      <c r="I682" s="85"/>
      <c r="J682" s="85"/>
      <c r="K682" s="40"/>
    </row>
    <row r="683" spans="2:11" x14ac:dyDescent="0.2">
      <c r="B683" s="25"/>
      <c r="C683" s="25"/>
      <c r="D683" s="85"/>
      <c r="E683" s="85"/>
      <c r="F683" s="85"/>
      <c r="G683" s="85"/>
      <c r="H683" s="85"/>
      <c r="I683" s="85"/>
      <c r="J683" s="85"/>
      <c r="K683" s="40"/>
    </row>
    <row r="684" spans="2:11" x14ac:dyDescent="0.2">
      <c r="B684" s="25"/>
      <c r="C684" s="25"/>
      <c r="D684" s="85"/>
      <c r="E684" s="85"/>
      <c r="F684" s="85"/>
      <c r="G684" s="85"/>
      <c r="H684" s="85"/>
      <c r="I684" s="85"/>
      <c r="J684" s="85"/>
      <c r="K684" s="40"/>
    </row>
    <row r="685" spans="2:11" x14ac:dyDescent="0.2">
      <c r="B685" s="25"/>
      <c r="C685" s="25"/>
      <c r="D685" s="85"/>
      <c r="E685" s="85"/>
      <c r="F685" s="85"/>
      <c r="G685" s="85"/>
      <c r="H685" s="85"/>
      <c r="I685" s="85"/>
      <c r="J685" s="85"/>
      <c r="K685" s="40"/>
    </row>
    <row r="686" spans="2:11" x14ac:dyDescent="0.2">
      <c r="B686" s="25"/>
      <c r="C686" s="25"/>
      <c r="D686" s="85"/>
      <c r="E686" s="85"/>
      <c r="F686" s="85"/>
      <c r="G686" s="85"/>
      <c r="H686" s="85"/>
      <c r="I686" s="85"/>
      <c r="J686" s="85"/>
      <c r="K686" s="40"/>
    </row>
    <row r="687" spans="2:11" x14ac:dyDescent="0.2">
      <c r="B687" s="25"/>
      <c r="C687" s="25"/>
      <c r="D687" s="85"/>
      <c r="E687" s="85"/>
      <c r="F687" s="85"/>
      <c r="G687" s="85"/>
      <c r="H687" s="85"/>
      <c r="I687" s="85"/>
      <c r="J687" s="85"/>
      <c r="K687" s="40"/>
    </row>
    <row r="688" spans="2:11" x14ac:dyDescent="0.2">
      <c r="B688" s="25"/>
      <c r="C688" s="25"/>
      <c r="D688" s="85"/>
      <c r="E688" s="85"/>
      <c r="F688" s="85"/>
      <c r="G688" s="85"/>
      <c r="H688" s="85"/>
      <c r="I688" s="85"/>
      <c r="J688" s="85"/>
      <c r="K688" s="40"/>
    </row>
    <row r="689" spans="2:11" x14ac:dyDescent="0.2">
      <c r="B689" s="25"/>
      <c r="C689" s="25"/>
      <c r="D689" s="85"/>
      <c r="E689" s="85"/>
      <c r="F689" s="85"/>
      <c r="G689" s="85"/>
      <c r="H689" s="85"/>
      <c r="I689" s="85"/>
      <c r="J689" s="85"/>
      <c r="K689" s="40"/>
    </row>
    <row r="690" spans="2:11" x14ac:dyDescent="0.2">
      <c r="B690" s="25"/>
      <c r="C690" s="25"/>
      <c r="D690" s="85"/>
      <c r="E690" s="85"/>
      <c r="F690" s="85"/>
      <c r="G690" s="85"/>
      <c r="H690" s="85"/>
      <c r="I690" s="85"/>
      <c r="J690" s="85"/>
      <c r="K690" s="40"/>
    </row>
    <row r="691" spans="2:11" x14ac:dyDescent="0.2">
      <c r="B691" s="25"/>
      <c r="C691" s="25"/>
      <c r="D691" s="85"/>
      <c r="E691" s="85"/>
      <c r="F691" s="85"/>
      <c r="G691" s="85"/>
      <c r="H691" s="85"/>
      <c r="I691" s="85"/>
      <c r="J691" s="85"/>
      <c r="K691" s="40"/>
    </row>
    <row r="692" spans="2:11" x14ac:dyDescent="0.2">
      <c r="B692" s="25"/>
      <c r="C692" s="25"/>
      <c r="D692" s="85"/>
      <c r="E692" s="85"/>
      <c r="F692" s="85"/>
      <c r="G692" s="85"/>
      <c r="H692" s="85"/>
      <c r="I692" s="85"/>
      <c r="J692" s="85"/>
      <c r="K692" s="40"/>
    </row>
    <row r="693" spans="2:11" x14ac:dyDescent="0.2">
      <c r="B693" s="25"/>
      <c r="C693" s="25"/>
      <c r="D693" s="85"/>
      <c r="E693" s="85"/>
      <c r="F693" s="85"/>
      <c r="G693" s="85"/>
      <c r="H693" s="85"/>
      <c r="I693" s="85"/>
      <c r="J693" s="85"/>
      <c r="K693" s="40"/>
    </row>
    <row r="694" spans="2:11" x14ac:dyDescent="0.2">
      <c r="B694" s="25"/>
      <c r="C694" s="25"/>
      <c r="D694" s="85"/>
      <c r="E694" s="85"/>
      <c r="F694" s="85"/>
      <c r="G694" s="85"/>
      <c r="H694" s="85"/>
      <c r="I694" s="85"/>
      <c r="J694" s="85"/>
      <c r="K694" s="40"/>
    </row>
    <row r="695" spans="2:11" x14ac:dyDescent="0.2">
      <c r="B695" s="25"/>
      <c r="C695" s="25"/>
      <c r="D695" s="85"/>
      <c r="E695" s="85"/>
      <c r="F695" s="85"/>
      <c r="G695" s="85"/>
      <c r="H695" s="85"/>
      <c r="I695" s="85"/>
      <c r="J695" s="85"/>
      <c r="K695" s="40"/>
    </row>
    <row r="696" spans="2:11" x14ac:dyDescent="0.2">
      <c r="B696" s="25"/>
      <c r="C696" s="25"/>
      <c r="D696" s="85"/>
      <c r="E696" s="85"/>
      <c r="F696" s="85"/>
      <c r="G696" s="85"/>
      <c r="H696" s="85"/>
      <c r="I696" s="85"/>
      <c r="J696" s="85"/>
      <c r="K696" s="40"/>
    </row>
    <row r="697" spans="2:11" x14ac:dyDescent="0.2">
      <c r="B697" s="25"/>
      <c r="C697" s="25"/>
      <c r="D697" s="85"/>
      <c r="E697" s="85"/>
      <c r="F697" s="85"/>
      <c r="G697" s="85"/>
      <c r="H697" s="85"/>
      <c r="I697" s="85"/>
      <c r="J697" s="85"/>
      <c r="K697" s="40"/>
    </row>
    <row r="698" spans="2:11" x14ac:dyDescent="0.2">
      <c r="B698" s="25"/>
      <c r="C698" s="25"/>
      <c r="D698" s="85"/>
      <c r="E698" s="85"/>
      <c r="F698" s="85"/>
      <c r="G698" s="85"/>
      <c r="H698" s="85"/>
      <c r="I698" s="85"/>
      <c r="J698" s="85"/>
      <c r="K698" s="40"/>
    </row>
    <row r="699" spans="2:11" x14ac:dyDescent="0.2">
      <c r="B699" s="25"/>
      <c r="C699" s="25"/>
      <c r="D699" s="85"/>
      <c r="E699" s="85"/>
      <c r="F699" s="85"/>
      <c r="G699" s="85"/>
      <c r="H699" s="85"/>
      <c r="I699" s="85"/>
      <c r="J699" s="85"/>
      <c r="K699" s="40"/>
    </row>
    <row r="700" spans="2:11" x14ac:dyDescent="0.2">
      <c r="B700" s="25"/>
      <c r="C700" s="25"/>
      <c r="D700" s="85"/>
      <c r="E700" s="85"/>
      <c r="F700" s="85"/>
      <c r="G700" s="85"/>
      <c r="H700" s="85"/>
      <c r="I700" s="85"/>
      <c r="J700" s="85"/>
      <c r="K700" s="40"/>
    </row>
    <row r="701" spans="2:11" x14ac:dyDescent="0.2">
      <c r="B701" s="25"/>
      <c r="C701" s="25"/>
      <c r="D701" s="85"/>
      <c r="E701" s="85"/>
      <c r="F701" s="85"/>
      <c r="G701" s="85"/>
      <c r="H701" s="85"/>
      <c r="I701" s="85"/>
      <c r="J701" s="85"/>
      <c r="K701" s="40"/>
    </row>
    <row r="702" spans="2:11" x14ac:dyDescent="0.2">
      <c r="B702" s="25"/>
      <c r="C702" s="25"/>
      <c r="D702" s="85"/>
      <c r="E702" s="85"/>
      <c r="F702" s="85"/>
      <c r="G702" s="85"/>
      <c r="H702" s="85"/>
      <c r="I702" s="85"/>
      <c r="J702" s="85"/>
      <c r="K702" s="40"/>
    </row>
    <row r="703" spans="2:11" x14ac:dyDescent="0.2">
      <c r="B703" s="25"/>
      <c r="C703" s="25"/>
      <c r="D703" s="85"/>
      <c r="E703" s="85"/>
      <c r="F703" s="85"/>
      <c r="G703" s="85"/>
      <c r="H703" s="85"/>
      <c r="I703" s="85"/>
      <c r="J703" s="85"/>
      <c r="K703" s="40"/>
    </row>
    <row r="704" spans="2:11" x14ac:dyDescent="0.2">
      <c r="B704" s="25"/>
      <c r="C704" s="25"/>
      <c r="D704" s="85"/>
      <c r="E704" s="85"/>
      <c r="F704" s="85"/>
      <c r="G704" s="85"/>
      <c r="H704" s="85"/>
      <c r="I704" s="85"/>
      <c r="J704" s="85"/>
      <c r="K704" s="40"/>
    </row>
    <row r="705" spans="2:11" x14ac:dyDescent="0.2">
      <c r="B705" s="25"/>
      <c r="C705" s="25"/>
      <c r="D705" s="85"/>
      <c r="E705" s="85"/>
      <c r="F705" s="85"/>
      <c r="G705" s="85"/>
      <c r="H705" s="85"/>
      <c r="I705" s="85"/>
      <c r="J705" s="85"/>
      <c r="K705" s="40"/>
    </row>
    <row r="706" spans="2:11" x14ac:dyDescent="0.2">
      <c r="B706" s="25"/>
      <c r="C706" s="25"/>
      <c r="D706" s="85"/>
      <c r="E706" s="85"/>
      <c r="F706" s="85"/>
      <c r="G706" s="85"/>
      <c r="H706" s="85"/>
      <c r="I706" s="85"/>
      <c r="J706" s="85"/>
      <c r="K706" s="40"/>
    </row>
    <row r="707" spans="2:11" x14ac:dyDescent="0.2">
      <c r="B707" s="25"/>
      <c r="C707" s="25"/>
      <c r="D707" s="40"/>
      <c r="E707" s="40"/>
      <c r="F707" s="85"/>
      <c r="G707" s="85"/>
      <c r="H707" s="85"/>
      <c r="I707" s="85"/>
      <c r="J707" s="85"/>
      <c r="K707" s="40"/>
    </row>
    <row r="708" spans="2:11" x14ac:dyDescent="0.2">
      <c r="B708" s="25"/>
      <c r="C708" s="25"/>
      <c r="D708" s="40"/>
      <c r="E708" s="40"/>
      <c r="F708" s="85"/>
      <c r="G708" s="85"/>
      <c r="H708" s="85"/>
      <c r="I708" s="85"/>
      <c r="J708" s="85"/>
      <c r="K708" s="40"/>
    </row>
    <row r="709" spans="2:11" x14ac:dyDescent="0.2">
      <c r="B709" s="25"/>
      <c r="C709" s="25"/>
      <c r="D709" s="40"/>
      <c r="E709" s="40"/>
      <c r="F709" s="85"/>
      <c r="G709" s="85"/>
      <c r="H709" s="85"/>
      <c r="I709" s="85"/>
      <c r="J709" s="85"/>
      <c r="K709" s="40"/>
    </row>
    <row r="710" spans="2:11" x14ac:dyDescent="0.2">
      <c r="B710" s="25"/>
      <c r="C710" s="25"/>
      <c r="D710" s="40"/>
      <c r="E710" s="40"/>
      <c r="F710" s="85"/>
      <c r="G710" s="85"/>
      <c r="H710" s="85"/>
      <c r="I710" s="85"/>
      <c r="J710" s="85"/>
      <c r="K710" s="40"/>
    </row>
    <row r="711" spans="2:11" x14ac:dyDescent="0.2">
      <c r="B711" s="25"/>
      <c r="C711" s="25"/>
      <c r="D711" s="40"/>
      <c r="E711" s="40"/>
      <c r="F711" s="85"/>
      <c r="G711" s="85"/>
      <c r="H711" s="85"/>
      <c r="I711" s="85"/>
      <c r="J711" s="85"/>
      <c r="K711" s="40"/>
    </row>
    <row r="712" spans="2:11" x14ac:dyDescent="0.2">
      <c r="B712" s="25"/>
      <c r="C712" s="25"/>
      <c r="D712" s="40"/>
      <c r="E712" s="40"/>
      <c r="F712" s="85"/>
      <c r="G712" s="85"/>
      <c r="H712" s="85"/>
      <c r="I712" s="85"/>
      <c r="J712" s="85"/>
      <c r="K712" s="40"/>
    </row>
    <row r="713" spans="2:11" x14ac:dyDescent="0.2">
      <c r="B713" s="25"/>
      <c r="C713" s="25"/>
      <c r="D713" s="40"/>
      <c r="E713" s="40"/>
      <c r="F713" s="85"/>
      <c r="G713" s="85"/>
      <c r="H713" s="85"/>
      <c r="I713" s="85"/>
      <c r="J713" s="85"/>
      <c r="K713" s="40"/>
    </row>
    <row r="714" spans="2:11" x14ac:dyDescent="0.2">
      <c r="B714" s="25"/>
      <c r="C714" s="25"/>
      <c r="D714" s="40"/>
      <c r="E714" s="40"/>
      <c r="F714" s="85"/>
      <c r="G714" s="85"/>
      <c r="H714" s="85"/>
      <c r="I714" s="85"/>
      <c r="J714" s="85"/>
      <c r="K714" s="40"/>
    </row>
    <row r="715" spans="2:11" x14ac:dyDescent="0.2">
      <c r="B715" s="25"/>
      <c r="C715" s="25"/>
      <c r="D715" s="40"/>
      <c r="E715" s="40"/>
      <c r="F715" s="85"/>
      <c r="G715" s="85"/>
      <c r="H715" s="85"/>
      <c r="I715" s="85"/>
      <c r="J715" s="85"/>
      <c r="K715" s="40"/>
    </row>
    <row r="716" spans="2:11" x14ac:dyDescent="0.2">
      <c r="B716" s="25"/>
      <c r="C716" s="25"/>
      <c r="D716" s="40"/>
      <c r="E716" s="40"/>
      <c r="F716" s="85"/>
      <c r="G716" s="85"/>
      <c r="H716" s="85"/>
      <c r="I716" s="85"/>
      <c r="J716" s="85"/>
      <c r="K716" s="40"/>
    </row>
    <row r="717" spans="2:11" x14ac:dyDescent="0.2">
      <c r="B717" s="25"/>
      <c r="C717" s="25"/>
      <c r="D717" s="40"/>
      <c r="E717" s="40"/>
      <c r="F717" s="85"/>
      <c r="G717" s="85"/>
      <c r="H717" s="85"/>
      <c r="I717" s="85"/>
      <c r="J717" s="85"/>
      <c r="K717" s="40"/>
    </row>
    <row r="718" spans="2:11" x14ac:dyDescent="0.2">
      <c r="B718" s="25"/>
      <c r="C718" s="25"/>
      <c r="D718" s="40"/>
      <c r="E718" s="40"/>
      <c r="F718" s="85"/>
      <c r="G718" s="85"/>
      <c r="H718" s="85"/>
      <c r="I718" s="85"/>
      <c r="J718" s="85"/>
      <c r="K718" s="40"/>
    </row>
    <row r="719" spans="2:11" x14ac:dyDescent="0.2">
      <c r="B719" s="25"/>
      <c r="C719" s="25"/>
      <c r="D719" s="40"/>
      <c r="E719" s="40"/>
      <c r="F719" s="85"/>
      <c r="G719" s="85"/>
      <c r="H719" s="85"/>
      <c r="I719" s="85"/>
      <c r="J719" s="85"/>
      <c r="K719" s="40"/>
    </row>
    <row r="720" spans="2:11" x14ac:dyDescent="0.2">
      <c r="B720" s="25"/>
      <c r="C720" s="25"/>
      <c r="D720" s="40"/>
      <c r="E720" s="40"/>
      <c r="F720" s="85"/>
      <c r="G720" s="85"/>
      <c r="H720" s="85"/>
      <c r="I720" s="85"/>
      <c r="J720" s="85"/>
      <c r="K720" s="40"/>
    </row>
    <row r="721" spans="2:11" x14ac:dyDescent="0.2">
      <c r="B721" s="25"/>
      <c r="C721" s="25"/>
      <c r="D721" s="40"/>
      <c r="E721" s="40"/>
      <c r="F721" s="85"/>
      <c r="G721" s="85"/>
      <c r="H721" s="85"/>
      <c r="I721" s="85"/>
      <c r="J721" s="85"/>
      <c r="K721" s="40"/>
    </row>
    <row r="722" spans="2:11" x14ac:dyDescent="0.2">
      <c r="B722" s="25"/>
      <c r="C722" s="25"/>
      <c r="D722" s="40"/>
      <c r="E722" s="40"/>
      <c r="F722" s="85"/>
      <c r="G722" s="85"/>
      <c r="H722" s="85"/>
      <c r="I722" s="85"/>
      <c r="J722" s="85"/>
      <c r="K722" s="40"/>
    </row>
    <row r="723" spans="2:11" x14ac:dyDescent="0.2">
      <c r="B723" s="25"/>
      <c r="C723" s="25"/>
      <c r="D723" s="40"/>
      <c r="E723" s="40"/>
      <c r="F723" s="85"/>
      <c r="G723" s="85"/>
      <c r="H723" s="85"/>
      <c r="I723" s="85"/>
      <c r="J723" s="85"/>
      <c r="K723" s="40"/>
    </row>
    <row r="724" spans="2:11" x14ac:dyDescent="0.2">
      <c r="B724" s="25"/>
      <c r="C724" s="25"/>
      <c r="D724" s="40"/>
      <c r="E724" s="40"/>
      <c r="F724" s="85"/>
      <c r="G724" s="85"/>
      <c r="H724" s="85"/>
      <c r="I724" s="85"/>
      <c r="J724" s="85"/>
      <c r="K724" s="40"/>
    </row>
    <row r="725" spans="2:11" x14ac:dyDescent="0.2">
      <c r="B725" s="25"/>
      <c r="C725" s="25"/>
      <c r="D725" s="40"/>
      <c r="E725" s="40"/>
      <c r="F725" s="85"/>
      <c r="G725" s="85"/>
      <c r="H725" s="85"/>
      <c r="I725" s="85"/>
      <c r="J725" s="85"/>
      <c r="K725" s="40"/>
    </row>
    <row r="726" spans="2:11" x14ac:dyDescent="0.2">
      <c r="B726" s="25"/>
      <c r="C726" s="25"/>
      <c r="D726" s="40"/>
      <c r="E726" s="40"/>
      <c r="F726" s="85"/>
      <c r="G726" s="85"/>
      <c r="H726" s="85"/>
      <c r="I726" s="85"/>
      <c r="J726" s="85"/>
      <c r="K726" s="40"/>
    </row>
    <row r="727" spans="2:11" x14ac:dyDescent="0.2">
      <c r="B727" s="25"/>
      <c r="C727" s="25"/>
      <c r="D727" s="40"/>
      <c r="E727" s="40"/>
      <c r="F727" s="85"/>
      <c r="G727" s="85"/>
      <c r="H727" s="85"/>
      <c r="I727" s="85"/>
      <c r="J727" s="85"/>
      <c r="K727" s="40"/>
    </row>
    <row r="728" spans="2:11" x14ac:dyDescent="0.2">
      <c r="B728" s="25"/>
      <c r="C728" s="25"/>
      <c r="D728" s="40"/>
      <c r="E728" s="40"/>
      <c r="F728" s="85"/>
      <c r="G728" s="85"/>
      <c r="H728" s="85"/>
      <c r="I728" s="85"/>
      <c r="J728" s="85"/>
      <c r="K728" s="40"/>
    </row>
    <row r="729" spans="2:11" x14ac:dyDescent="0.2">
      <c r="B729" s="25"/>
      <c r="C729" s="25"/>
      <c r="D729" s="40"/>
      <c r="E729" s="40"/>
      <c r="F729" s="85"/>
      <c r="G729" s="85"/>
      <c r="H729" s="85"/>
      <c r="I729" s="85"/>
      <c r="J729" s="85"/>
      <c r="K729" s="40"/>
    </row>
    <row r="730" spans="2:11" x14ac:dyDescent="0.2">
      <c r="B730" s="25"/>
      <c r="C730" s="25"/>
      <c r="D730" s="40"/>
      <c r="E730" s="40"/>
      <c r="F730" s="85"/>
      <c r="G730" s="85"/>
      <c r="H730" s="85"/>
      <c r="I730" s="85"/>
      <c r="J730" s="85"/>
      <c r="K730" s="40"/>
    </row>
    <row r="731" spans="2:11" x14ac:dyDescent="0.2">
      <c r="B731" s="25"/>
      <c r="C731" s="25"/>
      <c r="D731" s="40"/>
      <c r="E731" s="40"/>
      <c r="F731" s="85"/>
      <c r="G731" s="85"/>
      <c r="H731" s="85"/>
      <c r="I731" s="85"/>
      <c r="J731" s="85"/>
      <c r="K731" s="40"/>
    </row>
    <row r="732" spans="2:11" x14ac:dyDescent="0.2">
      <c r="B732" s="25"/>
      <c r="C732" s="25"/>
      <c r="D732" s="40"/>
      <c r="E732" s="40"/>
      <c r="F732" s="85"/>
      <c r="G732" s="85"/>
      <c r="H732" s="85"/>
      <c r="I732" s="85"/>
      <c r="J732" s="85"/>
      <c r="K732" s="40"/>
    </row>
    <row r="733" spans="2:11" x14ac:dyDescent="0.2">
      <c r="B733" s="25"/>
      <c r="C733" s="25"/>
      <c r="D733" s="40"/>
      <c r="E733" s="40"/>
      <c r="F733" s="85"/>
      <c r="G733" s="85"/>
      <c r="H733" s="85"/>
      <c r="I733" s="85"/>
      <c r="J733" s="85"/>
      <c r="K733" s="40"/>
    </row>
    <row r="734" spans="2:11" x14ac:dyDescent="0.2">
      <c r="B734" s="25"/>
      <c r="C734" s="25"/>
      <c r="D734" s="40"/>
      <c r="E734" s="40"/>
      <c r="F734" s="85"/>
      <c r="G734" s="85"/>
      <c r="H734" s="85"/>
      <c r="I734" s="85"/>
      <c r="J734" s="85"/>
      <c r="K734" s="40"/>
    </row>
    <row r="735" spans="2:11" x14ac:dyDescent="0.2">
      <c r="B735" s="25"/>
      <c r="C735" s="25"/>
      <c r="D735" s="40"/>
      <c r="E735" s="40"/>
      <c r="F735" s="85"/>
      <c r="G735" s="85"/>
      <c r="H735" s="85"/>
      <c r="I735" s="85"/>
      <c r="J735" s="85"/>
      <c r="K735" s="40"/>
    </row>
    <row r="736" spans="2:11" x14ac:dyDescent="0.2">
      <c r="B736" s="25"/>
      <c r="C736" s="25"/>
      <c r="D736" s="40"/>
      <c r="E736" s="40"/>
      <c r="F736" s="85"/>
      <c r="G736" s="85"/>
      <c r="H736" s="85"/>
      <c r="I736" s="85"/>
      <c r="J736" s="85"/>
      <c r="K736" s="40"/>
    </row>
    <row r="737" spans="2:11" x14ac:dyDescent="0.2">
      <c r="B737" s="25"/>
      <c r="C737" s="25"/>
      <c r="D737" s="40"/>
      <c r="E737" s="40"/>
      <c r="F737" s="85"/>
      <c r="G737" s="85"/>
      <c r="H737" s="85"/>
      <c r="I737" s="85"/>
      <c r="J737" s="85"/>
      <c r="K737" s="40"/>
    </row>
    <row r="738" spans="2:11" x14ac:dyDescent="0.2">
      <c r="B738" s="25"/>
      <c r="C738" s="25"/>
      <c r="D738" s="40"/>
      <c r="E738" s="40"/>
      <c r="F738" s="85"/>
      <c r="G738" s="85"/>
      <c r="H738" s="85"/>
      <c r="I738" s="85"/>
      <c r="J738" s="85"/>
      <c r="K738" s="40"/>
    </row>
    <row r="739" spans="2:11" x14ac:dyDescent="0.2">
      <c r="B739" s="25"/>
      <c r="C739" s="25"/>
      <c r="D739" s="40"/>
      <c r="E739" s="40"/>
      <c r="F739" s="85"/>
      <c r="G739" s="85"/>
      <c r="H739" s="85"/>
      <c r="I739" s="85"/>
      <c r="J739" s="85"/>
      <c r="K739" s="40"/>
    </row>
    <row r="740" spans="2:11" x14ac:dyDescent="0.2">
      <c r="B740" s="25"/>
      <c r="C740" s="25"/>
      <c r="D740" s="40"/>
      <c r="E740" s="40"/>
      <c r="F740" s="85"/>
      <c r="G740" s="85"/>
      <c r="H740" s="85"/>
      <c r="I740" s="85"/>
      <c r="J740" s="85"/>
      <c r="K740" s="40"/>
    </row>
    <row r="741" spans="2:11" x14ac:dyDescent="0.2">
      <c r="B741" s="25"/>
      <c r="C741" s="25"/>
      <c r="D741" s="40"/>
      <c r="E741" s="40"/>
      <c r="F741" s="85"/>
      <c r="G741" s="85"/>
      <c r="H741" s="85"/>
      <c r="I741" s="85"/>
      <c r="J741" s="85"/>
      <c r="K741" s="40"/>
    </row>
    <row r="742" spans="2:11" x14ac:dyDescent="0.2">
      <c r="B742" s="25"/>
      <c r="C742" s="25"/>
      <c r="D742" s="40"/>
      <c r="E742" s="40"/>
      <c r="F742" s="85"/>
      <c r="G742" s="85"/>
      <c r="H742" s="85"/>
      <c r="I742" s="85"/>
      <c r="J742" s="85"/>
      <c r="K742" s="40"/>
    </row>
    <row r="743" spans="2:11" x14ac:dyDescent="0.2">
      <c r="B743" s="25"/>
      <c r="C743" s="25"/>
      <c r="D743" s="40"/>
      <c r="E743" s="40"/>
      <c r="F743" s="85"/>
      <c r="G743" s="85"/>
      <c r="H743" s="85"/>
      <c r="I743" s="85"/>
      <c r="J743" s="85"/>
      <c r="K743" s="40"/>
    </row>
    <row r="744" spans="2:11" x14ac:dyDescent="0.2">
      <c r="B744" s="25"/>
      <c r="C744" s="25"/>
      <c r="D744" s="40"/>
      <c r="E744" s="40"/>
      <c r="F744" s="85"/>
      <c r="G744" s="85"/>
      <c r="H744" s="85"/>
      <c r="I744" s="85"/>
      <c r="J744" s="85"/>
      <c r="K744" s="40"/>
    </row>
    <row r="745" spans="2:11" x14ac:dyDescent="0.2">
      <c r="B745" s="25"/>
      <c r="C745" s="25"/>
      <c r="D745" s="40"/>
      <c r="E745" s="40"/>
      <c r="F745" s="85"/>
      <c r="G745" s="85"/>
      <c r="H745" s="85"/>
      <c r="I745" s="85"/>
      <c r="J745" s="85"/>
      <c r="K745" s="40"/>
    </row>
    <row r="746" spans="2:11" x14ac:dyDescent="0.2">
      <c r="B746" s="25"/>
      <c r="C746" s="25"/>
      <c r="D746" s="40"/>
      <c r="E746" s="40"/>
      <c r="F746" s="85"/>
      <c r="G746" s="85"/>
      <c r="H746" s="85"/>
      <c r="I746" s="85"/>
      <c r="J746" s="85"/>
      <c r="K746" s="40"/>
    </row>
    <row r="747" spans="2:11" x14ac:dyDescent="0.2">
      <c r="B747" s="25"/>
      <c r="C747" s="25"/>
      <c r="D747" s="40"/>
      <c r="E747" s="40"/>
      <c r="F747" s="85"/>
      <c r="G747" s="85"/>
      <c r="H747" s="85"/>
      <c r="I747" s="85"/>
      <c r="J747" s="85"/>
      <c r="K747" s="40"/>
    </row>
    <row r="748" spans="2:11" x14ac:dyDescent="0.2">
      <c r="B748" s="25"/>
      <c r="C748" s="25"/>
      <c r="D748" s="40"/>
      <c r="E748" s="40"/>
      <c r="F748" s="85"/>
      <c r="G748" s="85"/>
      <c r="H748" s="85"/>
      <c r="I748" s="85"/>
      <c r="J748" s="85"/>
      <c r="K748" s="40"/>
    </row>
    <row r="749" spans="2:11" x14ac:dyDescent="0.2">
      <c r="B749" s="25"/>
      <c r="C749" s="25"/>
      <c r="D749" s="40"/>
      <c r="E749" s="40"/>
      <c r="F749" s="85"/>
      <c r="G749" s="85"/>
      <c r="H749" s="85"/>
      <c r="I749" s="85"/>
      <c r="J749" s="85"/>
      <c r="K749" s="40"/>
    </row>
    <row r="750" spans="2:11" x14ac:dyDescent="0.2">
      <c r="B750" s="25"/>
      <c r="C750" s="25"/>
      <c r="D750" s="40"/>
      <c r="E750" s="40"/>
      <c r="F750" s="85"/>
      <c r="G750" s="85"/>
      <c r="H750" s="85"/>
      <c r="I750" s="85"/>
      <c r="J750" s="85"/>
      <c r="K750" s="40"/>
    </row>
    <row r="751" spans="2:11" x14ac:dyDescent="0.2">
      <c r="B751" s="25"/>
      <c r="C751" s="25"/>
      <c r="D751" s="40"/>
      <c r="E751" s="40"/>
      <c r="F751" s="85"/>
      <c r="G751" s="85"/>
      <c r="H751" s="85"/>
      <c r="I751" s="85"/>
      <c r="J751" s="85"/>
      <c r="K751" s="40"/>
    </row>
    <row r="752" spans="2:11" x14ac:dyDescent="0.2">
      <c r="B752" s="25"/>
      <c r="C752" s="25"/>
      <c r="D752" s="40"/>
      <c r="E752" s="40"/>
      <c r="F752" s="85"/>
      <c r="G752" s="85"/>
      <c r="H752" s="85"/>
      <c r="I752" s="85"/>
      <c r="J752" s="85"/>
      <c r="K752" s="40"/>
    </row>
    <row r="753" spans="2:11" x14ac:dyDescent="0.2">
      <c r="B753" s="25"/>
      <c r="C753" s="25"/>
      <c r="D753" s="40"/>
      <c r="E753" s="40"/>
      <c r="F753" s="85"/>
      <c r="G753" s="85"/>
      <c r="H753" s="85"/>
      <c r="I753" s="85"/>
      <c r="J753" s="85"/>
      <c r="K753" s="40"/>
    </row>
    <row r="754" spans="2:11" x14ac:dyDescent="0.2">
      <c r="B754" s="25"/>
      <c r="C754" s="25"/>
      <c r="D754" s="40"/>
      <c r="E754" s="40"/>
      <c r="F754" s="85"/>
      <c r="G754" s="85"/>
      <c r="H754" s="85"/>
      <c r="I754" s="85"/>
      <c r="J754" s="85"/>
      <c r="K754" s="40"/>
    </row>
    <row r="755" spans="2:11" x14ac:dyDescent="0.2">
      <c r="B755" s="25"/>
      <c r="C755" s="25"/>
      <c r="D755" s="40"/>
      <c r="E755" s="40"/>
      <c r="F755" s="85"/>
      <c r="G755" s="85"/>
      <c r="H755" s="85"/>
      <c r="I755" s="85"/>
      <c r="J755" s="85"/>
      <c r="K755" s="40"/>
    </row>
    <row r="756" spans="2:11" x14ac:dyDescent="0.2">
      <c r="B756" s="25"/>
      <c r="C756" s="25"/>
      <c r="D756" s="40"/>
      <c r="E756" s="40"/>
      <c r="F756" s="85"/>
      <c r="G756" s="85"/>
      <c r="H756" s="85"/>
      <c r="I756" s="85"/>
      <c r="J756" s="85"/>
      <c r="K756" s="40"/>
    </row>
    <row r="757" spans="2:11" x14ac:dyDescent="0.2">
      <c r="B757" s="25"/>
      <c r="C757" s="25"/>
      <c r="D757" s="40"/>
      <c r="E757" s="40"/>
      <c r="F757" s="85"/>
      <c r="G757" s="85"/>
      <c r="H757" s="85"/>
      <c r="I757" s="85"/>
      <c r="J757" s="85"/>
      <c r="K757" s="40"/>
    </row>
    <row r="758" spans="2:11" x14ac:dyDescent="0.2">
      <c r="B758" s="25"/>
      <c r="C758" s="25"/>
      <c r="D758" s="40"/>
      <c r="E758" s="40"/>
      <c r="F758" s="85"/>
      <c r="G758" s="85"/>
      <c r="H758" s="85"/>
      <c r="I758" s="85"/>
      <c r="J758" s="85"/>
      <c r="K758" s="40"/>
    </row>
    <row r="759" spans="2:11" x14ac:dyDescent="0.2">
      <c r="B759" s="25"/>
      <c r="C759" s="25"/>
      <c r="D759" s="40"/>
      <c r="E759" s="40"/>
      <c r="F759" s="85"/>
      <c r="G759" s="85"/>
      <c r="H759" s="85"/>
      <c r="I759" s="85"/>
      <c r="J759" s="85"/>
      <c r="K759" s="40"/>
    </row>
    <row r="760" spans="2:11" x14ac:dyDescent="0.2">
      <c r="B760" s="25"/>
      <c r="C760" s="25"/>
      <c r="D760" s="40"/>
      <c r="E760" s="40"/>
      <c r="F760" s="85"/>
      <c r="G760" s="85"/>
      <c r="H760" s="85"/>
      <c r="I760" s="85"/>
      <c r="J760" s="85"/>
      <c r="K760" s="40"/>
    </row>
    <row r="761" spans="2:11" x14ac:dyDescent="0.2">
      <c r="B761" s="25"/>
      <c r="C761" s="25"/>
      <c r="D761" s="40"/>
      <c r="E761" s="40"/>
      <c r="F761" s="85"/>
      <c r="G761" s="85"/>
      <c r="H761" s="85"/>
      <c r="I761" s="85"/>
      <c r="J761" s="85"/>
      <c r="K761" s="40"/>
    </row>
    <row r="762" spans="2:11" x14ac:dyDescent="0.2">
      <c r="B762" s="25"/>
      <c r="C762" s="25"/>
      <c r="D762" s="40"/>
      <c r="E762" s="40"/>
      <c r="F762" s="85"/>
      <c r="G762" s="85"/>
      <c r="H762" s="85"/>
      <c r="I762" s="85"/>
      <c r="J762" s="85"/>
      <c r="K762" s="40"/>
    </row>
    <row r="763" spans="2:11" x14ac:dyDescent="0.2">
      <c r="B763" s="25"/>
      <c r="C763" s="25"/>
      <c r="D763" s="40"/>
      <c r="E763" s="40"/>
      <c r="F763" s="85"/>
      <c r="G763" s="85"/>
      <c r="H763" s="85"/>
      <c r="I763" s="85"/>
      <c r="J763" s="85"/>
      <c r="K763" s="40"/>
    </row>
    <row r="764" spans="2:11" x14ac:dyDescent="0.2">
      <c r="B764" s="25"/>
      <c r="C764" s="25"/>
      <c r="D764" s="40"/>
      <c r="E764" s="40"/>
      <c r="F764" s="85"/>
      <c r="G764" s="85"/>
      <c r="H764" s="85"/>
      <c r="I764" s="85"/>
      <c r="J764" s="85"/>
      <c r="K764" s="40"/>
    </row>
    <row r="765" spans="2:11" x14ac:dyDescent="0.2">
      <c r="B765" s="25"/>
      <c r="C765" s="25"/>
      <c r="D765" s="40"/>
      <c r="E765" s="40"/>
      <c r="F765" s="85"/>
      <c r="G765" s="85"/>
      <c r="H765" s="85"/>
      <c r="I765" s="85"/>
      <c r="J765" s="85"/>
      <c r="K765" s="40"/>
    </row>
    <row r="766" spans="2:11" x14ac:dyDescent="0.2">
      <c r="B766" s="25"/>
      <c r="C766" s="25"/>
      <c r="D766" s="40"/>
      <c r="E766" s="40"/>
      <c r="F766" s="85"/>
      <c r="G766" s="85"/>
      <c r="H766" s="85"/>
      <c r="I766" s="85"/>
      <c r="J766" s="85"/>
      <c r="K766" s="40"/>
    </row>
    <row r="767" spans="2:11" x14ac:dyDescent="0.2">
      <c r="B767" s="25"/>
      <c r="C767" s="25"/>
      <c r="D767" s="40"/>
      <c r="E767" s="40"/>
      <c r="F767" s="85"/>
      <c r="G767" s="85"/>
      <c r="H767" s="85"/>
      <c r="I767" s="85"/>
      <c r="J767" s="85"/>
      <c r="K767" s="40"/>
    </row>
    <row r="768" spans="2:11" x14ac:dyDescent="0.2">
      <c r="B768" s="25"/>
      <c r="C768" s="25"/>
      <c r="D768" s="40"/>
      <c r="E768" s="40"/>
      <c r="F768" s="85"/>
      <c r="G768" s="85"/>
      <c r="H768" s="85"/>
      <c r="I768" s="85"/>
      <c r="J768" s="85"/>
      <c r="K768" s="40"/>
    </row>
    <row r="769" spans="2:11" x14ac:dyDescent="0.2">
      <c r="B769" s="25"/>
      <c r="C769" s="25"/>
      <c r="D769" s="40"/>
      <c r="E769" s="40"/>
      <c r="F769" s="85"/>
      <c r="G769" s="85"/>
      <c r="H769" s="85"/>
      <c r="I769" s="85"/>
      <c r="J769" s="85"/>
      <c r="K769" s="40"/>
    </row>
    <row r="770" spans="2:11" x14ac:dyDescent="0.2">
      <c r="B770" s="25"/>
      <c r="C770" s="25"/>
      <c r="D770" s="40"/>
      <c r="E770" s="40"/>
      <c r="F770" s="85"/>
      <c r="G770" s="85"/>
      <c r="H770" s="85"/>
      <c r="I770" s="85"/>
      <c r="J770" s="85"/>
      <c r="K770" s="40"/>
    </row>
    <row r="771" spans="2:11" x14ac:dyDescent="0.2">
      <c r="B771" s="25"/>
      <c r="C771" s="25"/>
      <c r="D771" s="40"/>
      <c r="E771" s="40"/>
      <c r="F771" s="85"/>
      <c r="G771" s="85"/>
      <c r="H771" s="85"/>
      <c r="I771" s="85"/>
      <c r="J771" s="85"/>
      <c r="K771" s="40"/>
    </row>
    <row r="772" spans="2:11" x14ac:dyDescent="0.2">
      <c r="B772" s="25"/>
      <c r="C772" s="25"/>
      <c r="D772" s="40"/>
      <c r="E772" s="40"/>
      <c r="F772" s="85"/>
      <c r="G772" s="85"/>
      <c r="H772" s="85"/>
      <c r="I772" s="85"/>
      <c r="J772" s="85"/>
      <c r="K772" s="40"/>
    </row>
    <row r="773" spans="2:11" x14ac:dyDescent="0.2">
      <c r="B773" s="25"/>
      <c r="C773" s="25"/>
      <c r="D773" s="40"/>
      <c r="E773" s="40"/>
      <c r="F773" s="85"/>
      <c r="G773" s="85"/>
      <c r="H773" s="85"/>
      <c r="I773" s="85"/>
      <c r="J773" s="85"/>
      <c r="K773" s="40"/>
    </row>
    <row r="774" spans="2:11" x14ac:dyDescent="0.2">
      <c r="B774" s="25"/>
      <c r="C774" s="25"/>
      <c r="D774" s="40"/>
      <c r="E774" s="40"/>
      <c r="F774" s="85"/>
      <c r="G774" s="85"/>
      <c r="H774" s="85"/>
      <c r="I774" s="85"/>
      <c r="J774" s="85"/>
      <c r="K774" s="40"/>
    </row>
    <row r="775" spans="2:11" x14ac:dyDescent="0.2">
      <c r="B775" s="25"/>
      <c r="C775" s="25"/>
      <c r="D775" s="40"/>
      <c r="E775" s="40"/>
      <c r="F775" s="85"/>
      <c r="G775" s="85"/>
      <c r="H775" s="85"/>
      <c r="I775" s="85"/>
      <c r="J775" s="85"/>
      <c r="K775" s="40"/>
    </row>
    <row r="776" spans="2:11" x14ac:dyDescent="0.2">
      <c r="B776" s="25"/>
      <c r="C776" s="25"/>
      <c r="D776" s="40"/>
      <c r="E776" s="40"/>
      <c r="F776" s="85"/>
      <c r="G776" s="85"/>
      <c r="H776" s="85"/>
      <c r="I776" s="85"/>
      <c r="J776" s="85"/>
      <c r="K776" s="40"/>
    </row>
    <row r="777" spans="2:11" x14ac:dyDescent="0.2">
      <c r="B777" s="25"/>
      <c r="C777" s="25"/>
      <c r="D777" s="40"/>
      <c r="E777" s="40"/>
      <c r="F777" s="85"/>
      <c r="G777" s="85"/>
      <c r="H777" s="85"/>
      <c r="I777" s="85"/>
      <c r="J777" s="85"/>
      <c r="K777" s="40"/>
    </row>
    <row r="778" spans="2:11" x14ac:dyDescent="0.2">
      <c r="B778" s="25"/>
      <c r="C778" s="25"/>
      <c r="D778" s="40"/>
      <c r="E778" s="40"/>
      <c r="F778" s="85"/>
      <c r="G778" s="85"/>
      <c r="H778" s="85"/>
      <c r="I778" s="85"/>
      <c r="J778" s="85"/>
      <c r="K778" s="40"/>
    </row>
    <row r="779" spans="2:11" x14ac:dyDescent="0.2">
      <c r="B779" s="25"/>
      <c r="C779" s="25"/>
      <c r="D779" s="40"/>
      <c r="E779" s="40"/>
      <c r="F779" s="85"/>
      <c r="G779" s="85"/>
      <c r="H779" s="85"/>
      <c r="I779" s="85"/>
      <c r="J779" s="85"/>
      <c r="K779" s="40"/>
    </row>
    <row r="780" spans="2:11" x14ac:dyDescent="0.2">
      <c r="B780" s="25"/>
      <c r="C780" s="25"/>
      <c r="D780" s="40"/>
      <c r="E780" s="40"/>
      <c r="F780" s="85"/>
      <c r="G780" s="85"/>
      <c r="H780" s="85"/>
      <c r="I780" s="85"/>
      <c r="J780" s="85"/>
      <c r="K780" s="40"/>
    </row>
    <row r="781" spans="2:11" x14ac:dyDescent="0.2">
      <c r="B781" s="25"/>
      <c r="C781" s="25"/>
      <c r="D781" s="40"/>
      <c r="E781" s="40"/>
      <c r="F781" s="85"/>
      <c r="G781" s="85"/>
      <c r="H781" s="85"/>
      <c r="I781" s="85"/>
      <c r="J781" s="85"/>
      <c r="K781" s="40"/>
    </row>
    <row r="782" spans="2:11" x14ac:dyDescent="0.2">
      <c r="B782" s="25"/>
      <c r="C782" s="25"/>
      <c r="D782" s="40"/>
      <c r="E782" s="40"/>
      <c r="F782" s="85"/>
      <c r="G782" s="85"/>
      <c r="H782" s="85"/>
      <c r="I782" s="85"/>
      <c r="J782" s="85"/>
      <c r="K782" s="40"/>
    </row>
    <row r="783" spans="2:11" x14ac:dyDescent="0.2">
      <c r="B783" s="25"/>
      <c r="C783" s="25"/>
      <c r="D783" s="40"/>
      <c r="E783" s="40"/>
      <c r="F783" s="85"/>
      <c r="G783" s="85"/>
      <c r="H783" s="85"/>
      <c r="I783" s="85"/>
      <c r="J783" s="85"/>
      <c r="K783" s="40"/>
    </row>
    <row r="784" spans="2:11" x14ac:dyDescent="0.2">
      <c r="B784" s="25"/>
      <c r="C784" s="25"/>
      <c r="D784" s="40"/>
      <c r="E784" s="40"/>
      <c r="F784" s="85"/>
      <c r="G784" s="85"/>
      <c r="H784" s="85"/>
      <c r="I784" s="85"/>
      <c r="J784" s="85"/>
      <c r="K784" s="40"/>
    </row>
    <row r="785" spans="2:11" x14ac:dyDescent="0.2">
      <c r="B785" s="25"/>
      <c r="C785" s="25"/>
      <c r="D785" s="40"/>
      <c r="E785" s="40"/>
      <c r="F785" s="85"/>
      <c r="G785" s="85"/>
      <c r="H785" s="85"/>
      <c r="I785" s="85"/>
      <c r="J785" s="85"/>
      <c r="K785" s="40"/>
    </row>
    <row r="786" spans="2:11" x14ac:dyDescent="0.2">
      <c r="B786" s="25"/>
      <c r="C786" s="25"/>
      <c r="D786" s="40"/>
      <c r="E786" s="40"/>
      <c r="F786" s="85"/>
      <c r="G786" s="85"/>
      <c r="H786" s="85"/>
      <c r="I786" s="85"/>
      <c r="J786" s="85"/>
      <c r="K786" s="40"/>
    </row>
    <row r="787" spans="2:11" x14ac:dyDescent="0.2">
      <c r="B787" s="25"/>
      <c r="C787" s="25"/>
      <c r="D787" s="40"/>
      <c r="E787" s="40"/>
      <c r="F787" s="85"/>
      <c r="G787" s="85"/>
      <c r="H787" s="85"/>
      <c r="I787" s="85"/>
      <c r="J787" s="85"/>
      <c r="K787" s="40"/>
    </row>
    <row r="788" spans="2:11" x14ac:dyDescent="0.2">
      <c r="B788" s="25"/>
      <c r="C788" s="25"/>
      <c r="D788" s="40"/>
      <c r="E788" s="40"/>
      <c r="F788" s="85"/>
      <c r="G788" s="85"/>
      <c r="H788" s="85"/>
      <c r="I788" s="85"/>
      <c r="J788" s="85"/>
      <c r="K788" s="40"/>
    </row>
    <row r="789" spans="2:11" x14ac:dyDescent="0.2">
      <c r="B789" s="25"/>
      <c r="C789" s="25"/>
      <c r="D789" s="40"/>
      <c r="E789" s="40"/>
      <c r="F789" s="85"/>
      <c r="G789" s="85"/>
      <c r="H789" s="85"/>
      <c r="I789" s="85"/>
      <c r="J789" s="85"/>
      <c r="K789" s="40"/>
    </row>
    <row r="790" spans="2:11" x14ac:dyDescent="0.2">
      <c r="B790" s="25"/>
      <c r="C790" s="25"/>
      <c r="D790" s="40"/>
      <c r="E790" s="40"/>
      <c r="F790" s="85"/>
      <c r="G790" s="85"/>
      <c r="H790" s="85"/>
      <c r="I790" s="85"/>
      <c r="J790" s="85"/>
      <c r="K790" s="40"/>
    </row>
    <row r="791" spans="2:11" x14ac:dyDescent="0.2">
      <c r="B791" s="25"/>
      <c r="C791" s="25"/>
      <c r="D791" s="40"/>
      <c r="E791" s="40"/>
      <c r="F791" s="85"/>
      <c r="G791" s="85"/>
      <c r="H791" s="85"/>
      <c r="I791" s="85"/>
      <c r="J791" s="85"/>
      <c r="K791" s="40"/>
    </row>
    <row r="792" spans="2:11" x14ac:dyDescent="0.2">
      <c r="B792" s="25"/>
      <c r="C792" s="25"/>
      <c r="D792" s="40"/>
      <c r="E792" s="40"/>
      <c r="F792" s="85"/>
      <c r="G792" s="85"/>
      <c r="H792" s="85"/>
      <c r="I792" s="85"/>
      <c r="J792" s="85"/>
      <c r="K792" s="40"/>
    </row>
    <row r="793" spans="2:11" x14ac:dyDescent="0.2">
      <c r="B793" s="25"/>
      <c r="C793" s="25"/>
      <c r="D793" s="40"/>
      <c r="E793" s="40"/>
      <c r="F793" s="85"/>
      <c r="G793" s="85"/>
      <c r="H793" s="85"/>
      <c r="I793" s="85"/>
      <c r="J793" s="85"/>
      <c r="K793" s="40"/>
    </row>
    <row r="794" spans="2:11" x14ac:dyDescent="0.2">
      <c r="B794" s="25"/>
      <c r="C794" s="25"/>
      <c r="D794" s="40"/>
      <c r="E794" s="40"/>
      <c r="F794" s="85"/>
      <c r="G794" s="85"/>
      <c r="H794" s="85"/>
      <c r="I794" s="85"/>
      <c r="J794" s="85"/>
      <c r="K794" s="40"/>
    </row>
    <row r="795" spans="2:11" x14ac:dyDescent="0.2">
      <c r="B795" s="25"/>
      <c r="C795" s="25"/>
      <c r="D795" s="40"/>
      <c r="E795" s="40"/>
      <c r="F795" s="85"/>
      <c r="G795" s="85"/>
      <c r="H795" s="85"/>
      <c r="I795" s="85"/>
      <c r="J795" s="85"/>
      <c r="K795" s="40"/>
    </row>
    <row r="796" spans="2:11" x14ac:dyDescent="0.2">
      <c r="B796" s="25"/>
      <c r="C796" s="25"/>
      <c r="D796" s="40"/>
      <c r="E796" s="40"/>
      <c r="F796" s="85"/>
      <c r="G796" s="85"/>
      <c r="H796" s="85"/>
      <c r="I796" s="85"/>
      <c r="J796" s="85"/>
      <c r="K796" s="40"/>
    </row>
    <row r="797" spans="2:11" x14ac:dyDescent="0.2">
      <c r="B797" s="25"/>
      <c r="C797" s="25"/>
      <c r="D797" s="40"/>
      <c r="E797" s="40"/>
      <c r="F797" s="85"/>
      <c r="G797" s="85"/>
      <c r="H797" s="85"/>
      <c r="I797" s="85"/>
      <c r="J797" s="85"/>
      <c r="K797" s="40"/>
    </row>
    <row r="798" spans="2:11" x14ac:dyDescent="0.2">
      <c r="B798" s="25"/>
      <c r="C798" s="25"/>
      <c r="D798" s="40"/>
      <c r="E798" s="40"/>
      <c r="F798" s="85"/>
      <c r="G798" s="85"/>
      <c r="H798" s="85"/>
      <c r="I798" s="85"/>
      <c r="J798" s="85"/>
      <c r="K798" s="40"/>
    </row>
    <row r="799" spans="2:11" x14ac:dyDescent="0.2">
      <c r="B799" s="25"/>
      <c r="C799" s="25"/>
      <c r="D799" s="40"/>
      <c r="E799" s="40"/>
      <c r="F799" s="85"/>
      <c r="G799" s="85"/>
      <c r="H799" s="85"/>
      <c r="I799" s="85"/>
      <c r="J799" s="85"/>
      <c r="K799" s="40"/>
    </row>
    <row r="800" spans="2:11" x14ac:dyDescent="0.2">
      <c r="B800" s="25"/>
      <c r="C800" s="25"/>
      <c r="D800" s="40"/>
      <c r="E800" s="40"/>
      <c r="F800" s="85"/>
      <c r="G800" s="85"/>
      <c r="H800" s="85"/>
      <c r="I800" s="85"/>
      <c r="J800" s="85"/>
      <c r="K800" s="40"/>
    </row>
    <row r="801" spans="2:11" x14ac:dyDescent="0.2">
      <c r="B801" s="25"/>
      <c r="C801" s="25"/>
      <c r="D801" s="40"/>
      <c r="E801" s="40"/>
      <c r="F801" s="85"/>
      <c r="G801" s="85"/>
      <c r="H801" s="85"/>
      <c r="I801" s="85"/>
      <c r="J801" s="85"/>
      <c r="K801" s="40"/>
    </row>
    <row r="802" spans="2:11" x14ac:dyDescent="0.2">
      <c r="B802" s="25"/>
      <c r="C802" s="25"/>
      <c r="D802" s="40"/>
      <c r="E802" s="40"/>
      <c r="F802" s="85"/>
      <c r="G802" s="85"/>
      <c r="H802" s="85"/>
      <c r="I802" s="85"/>
      <c r="J802" s="85"/>
      <c r="K802" s="40"/>
    </row>
    <row r="803" spans="2:11" x14ac:dyDescent="0.2">
      <c r="B803" s="25"/>
      <c r="C803" s="25"/>
      <c r="D803" s="40"/>
      <c r="E803" s="40"/>
      <c r="F803" s="85"/>
      <c r="G803" s="85"/>
      <c r="H803" s="85"/>
      <c r="I803" s="85"/>
      <c r="J803" s="85"/>
      <c r="K803" s="40"/>
    </row>
    <row r="804" spans="2:11" x14ac:dyDescent="0.2">
      <c r="B804" s="25"/>
      <c r="C804" s="25"/>
      <c r="D804" s="40"/>
      <c r="E804" s="40"/>
      <c r="F804" s="85"/>
      <c r="G804" s="85"/>
      <c r="H804" s="85"/>
      <c r="I804" s="85"/>
      <c r="J804" s="85"/>
      <c r="K804" s="40"/>
    </row>
    <row r="805" spans="2:11" x14ac:dyDescent="0.2">
      <c r="B805" s="25"/>
      <c r="C805" s="25"/>
      <c r="D805" s="40"/>
      <c r="E805" s="40"/>
      <c r="F805" s="85"/>
      <c r="G805" s="85"/>
      <c r="H805" s="85"/>
      <c r="I805" s="85"/>
      <c r="J805" s="85"/>
      <c r="K805" s="40"/>
    </row>
    <row r="806" spans="2:11" x14ac:dyDescent="0.2">
      <c r="B806" s="25"/>
      <c r="C806" s="25"/>
      <c r="D806" s="40"/>
      <c r="E806" s="40"/>
      <c r="F806" s="85"/>
      <c r="G806" s="85"/>
      <c r="H806" s="85"/>
      <c r="I806" s="85"/>
      <c r="J806" s="85"/>
      <c r="K806" s="40"/>
    </row>
    <row r="807" spans="2:11" x14ac:dyDescent="0.2">
      <c r="B807" s="25"/>
      <c r="C807" s="25"/>
      <c r="D807" s="40"/>
      <c r="E807" s="40"/>
      <c r="F807" s="85"/>
      <c r="G807" s="85"/>
      <c r="H807" s="85"/>
      <c r="I807" s="85"/>
      <c r="J807" s="85"/>
      <c r="K807" s="40"/>
    </row>
    <row r="808" spans="2:11" x14ac:dyDescent="0.2">
      <c r="B808" s="25"/>
      <c r="C808" s="25"/>
      <c r="D808" s="40"/>
      <c r="E808" s="40"/>
      <c r="F808" s="85"/>
      <c r="G808" s="85"/>
      <c r="H808" s="85"/>
      <c r="I808" s="85"/>
      <c r="J808" s="85"/>
      <c r="K808" s="40"/>
    </row>
    <row r="809" spans="2:11" x14ac:dyDescent="0.2">
      <c r="B809" s="25"/>
      <c r="C809" s="25"/>
      <c r="D809" s="40"/>
      <c r="E809" s="40"/>
      <c r="F809" s="85"/>
      <c r="G809" s="85"/>
      <c r="H809" s="85"/>
      <c r="I809" s="85"/>
      <c r="J809" s="85"/>
      <c r="K809" s="40"/>
    </row>
    <row r="810" spans="2:11" x14ac:dyDescent="0.2">
      <c r="B810" s="25"/>
      <c r="C810" s="25"/>
      <c r="D810" s="40"/>
      <c r="E810" s="40"/>
      <c r="F810" s="85"/>
      <c r="G810" s="85"/>
      <c r="H810" s="85"/>
      <c r="I810" s="85"/>
      <c r="J810" s="85"/>
      <c r="K810" s="40"/>
    </row>
    <row r="811" spans="2:11" x14ac:dyDescent="0.2">
      <c r="B811" s="25"/>
      <c r="C811" s="25"/>
      <c r="D811" s="40"/>
      <c r="E811" s="40"/>
      <c r="F811" s="85"/>
      <c r="G811" s="85"/>
      <c r="H811" s="85"/>
      <c r="I811" s="85"/>
      <c r="J811" s="85"/>
      <c r="K811" s="40"/>
    </row>
    <row r="812" spans="2:11" x14ac:dyDescent="0.2">
      <c r="B812" s="25"/>
      <c r="C812" s="25"/>
      <c r="D812" s="40"/>
      <c r="E812" s="40"/>
      <c r="F812" s="85"/>
      <c r="G812" s="85"/>
      <c r="H812" s="85"/>
      <c r="I812" s="85"/>
      <c r="J812" s="85"/>
      <c r="K812" s="40"/>
    </row>
    <row r="813" spans="2:11" x14ac:dyDescent="0.2">
      <c r="B813" s="25"/>
      <c r="C813" s="25"/>
      <c r="D813" s="40"/>
      <c r="E813" s="40"/>
      <c r="F813" s="85"/>
      <c r="G813" s="85"/>
      <c r="H813" s="85"/>
      <c r="I813" s="85"/>
      <c r="J813" s="85"/>
      <c r="K813" s="40"/>
    </row>
    <row r="814" spans="2:11" x14ac:dyDescent="0.2">
      <c r="B814" s="25"/>
      <c r="C814" s="25"/>
      <c r="D814" s="40"/>
      <c r="E814" s="40"/>
      <c r="F814" s="85"/>
      <c r="G814" s="40"/>
      <c r="H814" s="40"/>
      <c r="I814" s="40"/>
      <c r="J814" s="40"/>
    </row>
    <row r="815" spans="2:11" x14ac:dyDescent="0.2">
      <c r="B815" s="25"/>
      <c r="C815" s="25"/>
      <c r="D815" s="40"/>
      <c r="E815" s="40"/>
      <c r="F815" s="85"/>
      <c r="G815" s="40"/>
      <c r="H815" s="40"/>
      <c r="I815" s="40"/>
      <c r="J815" s="40"/>
    </row>
    <row r="816" spans="2:11" x14ac:dyDescent="0.2">
      <c r="B816" s="25"/>
      <c r="C816" s="25"/>
      <c r="D816" s="40"/>
      <c r="E816" s="40"/>
      <c r="F816" s="85"/>
    </row>
    <row r="817" spans="2:6" x14ac:dyDescent="0.2">
      <c r="B817" s="25"/>
      <c r="C817" s="25"/>
      <c r="D817" s="40"/>
      <c r="E817" s="40"/>
      <c r="F817" s="85"/>
    </row>
    <row r="818" spans="2:6" x14ac:dyDescent="0.2">
      <c r="B818" s="25"/>
      <c r="C818" s="25"/>
      <c r="D818" s="40"/>
      <c r="E818" s="40"/>
      <c r="F818" s="85"/>
    </row>
    <row r="819" spans="2:6" x14ac:dyDescent="0.2">
      <c r="B819" s="25"/>
      <c r="C819" s="25"/>
      <c r="D819" s="40"/>
      <c r="E819" s="40"/>
      <c r="F819" s="85"/>
    </row>
    <row r="820" spans="2:6" x14ac:dyDescent="0.2">
      <c r="B820" s="25"/>
      <c r="C820" s="25"/>
      <c r="D820" s="40"/>
      <c r="E820" s="40"/>
      <c r="F820" s="85"/>
    </row>
    <row r="821" spans="2:6" x14ac:dyDescent="0.2">
      <c r="B821" s="25"/>
      <c r="C821" s="25"/>
      <c r="D821" s="40"/>
      <c r="E821" s="40"/>
      <c r="F821" s="85"/>
    </row>
    <row r="822" spans="2:6" x14ac:dyDescent="0.2">
      <c r="B822" s="25"/>
      <c r="C822" s="25"/>
      <c r="D822" s="40"/>
      <c r="E822" s="40"/>
      <c r="F822" s="40"/>
    </row>
    <row r="823" spans="2:6" x14ac:dyDescent="0.2">
      <c r="B823" s="25"/>
      <c r="C823" s="25"/>
      <c r="D823" s="40"/>
      <c r="E823" s="40"/>
      <c r="F823" s="40"/>
    </row>
    <row r="824" spans="2:6" x14ac:dyDescent="0.2">
      <c r="B824" s="25"/>
      <c r="C824" s="25"/>
      <c r="D824" s="40"/>
      <c r="E824" s="40"/>
    </row>
    <row r="825" spans="2:6" x14ac:dyDescent="0.2">
      <c r="B825" s="25"/>
      <c r="C825" s="25"/>
      <c r="D825" s="40"/>
      <c r="E825" s="40"/>
    </row>
    <row r="826" spans="2:6" x14ac:dyDescent="0.2">
      <c r="B826" s="25"/>
      <c r="C826" s="25"/>
      <c r="D826" s="40"/>
      <c r="E826" s="40"/>
    </row>
    <row r="827" spans="2:6" x14ac:dyDescent="0.2">
      <c r="B827" s="25"/>
      <c r="C827" s="25"/>
      <c r="D827" s="40"/>
      <c r="E827" s="40"/>
    </row>
    <row r="828" spans="2:6" x14ac:dyDescent="0.2">
      <c r="B828" s="25"/>
      <c r="C828" s="25"/>
      <c r="D828" s="40"/>
      <c r="E828" s="40"/>
    </row>
    <row r="829" spans="2:6" x14ac:dyDescent="0.2">
      <c r="B829" s="25"/>
      <c r="C829" s="25"/>
      <c r="D829" s="40"/>
      <c r="E829" s="40"/>
    </row>
    <row r="830" spans="2:6" x14ac:dyDescent="0.2">
      <c r="B830" s="25"/>
      <c r="C830" s="25"/>
      <c r="D830" s="40"/>
      <c r="E830" s="40"/>
    </row>
    <row r="831" spans="2:6" x14ac:dyDescent="0.2">
      <c r="B831" s="25"/>
      <c r="C831" s="25"/>
      <c r="D831" s="40"/>
      <c r="E831" s="40"/>
    </row>
    <row r="832" spans="2:6" x14ac:dyDescent="0.2">
      <c r="B832" s="25"/>
      <c r="C832" s="25"/>
      <c r="D832" s="40"/>
      <c r="E832" s="40"/>
    </row>
    <row r="833" spans="2:5" x14ac:dyDescent="0.2">
      <c r="B833" s="25"/>
      <c r="C833" s="25"/>
      <c r="D833" s="40"/>
      <c r="E833" s="40"/>
    </row>
    <row r="834" spans="2:5" x14ac:dyDescent="0.2">
      <c r="B834" s="25"/>
      <c r="C834" s="25"/>
      <c r="D834" s="40"/>
      <c r="E834" s="40"/>
    </row>
    <row r="835" spans="2:5" x14ac:dyDescent="0.2">
      <c r="B835" s="25"/>
      <c r="C835" s="25"/>
      <c r="D835" s="40"/>
      <c r="E835" s="40"/>
    </row>
    <row r="836" spans="2:5" x14ac:dyDescent="0.2">
      <c r="B836" s="25"/>
      <c r="C836" s="25"/>
      <c r="D836" s="40"/>
      <c r="E836" s="40"/>
    </row>
    <row r="837" spans="2:5" x14ac:dyDescent="0.2">
      <c r="B837" s="25"/>
      <c r="C837" s="25"/>
      <c r="D837" s="40"/>
      <c r="E837" s="40"/>
    </row>
    <row r="838" spans="2:5" x14ac:dyDescent="0.2">
      <c r="B838" s="25"/>
      <c r="C838" s="25"/>
      <c r="D838" s="40"/>
      <c r="E838" s="40"/>
    </row>
    <row r="839" spans="2:5" x14ac:dyDescent="0.2">
      <c r="B839" s="25"/>
      <c r="C839" s="25"/>
      <c r="D839" s="40"/>
      <c r="E839" s="40"/>
    </row>
    <row r="840" spans="2:5" x14ac:dyDescent="0.2">
      <c r="B840" s="25"/>
      <c r="C840" s="25"/>
      <c r="D840" s="40"/>
      <c r="E840" s="40"/>
    </row>
    <row r="841" spans="2:5" x14ac:dyDescent="0.2">
      <c r="B841" s="25"/>
      <c r="C841" s="25"/>
      <c r="D841" s="40"/>
      <c r="E841" s="40"/>
    </row>
    <row r="842" spans="2:5" x14ac:dyDescent="0.2">
      <c r="B842" s="25"/>
      <c r="C842" s="25"/>
      <c r="D842" s="40"/>
      <c r="E842" s="40"/>
    </row>
    <row r="843" spans="2:5" x14ac:dyDescent="0.2">
      <c r="B843" s="25"/>
      <c r="C843" s="25"/>
      <c r="D843" s="40"/>
      <c r="E843" s="40"/>
    </row>
    <row r="844" spans="2:5" x14ac:dyDescent="0.2">
      <c r="B844" s="25"/>
      <c r="C844" s="25"/>
      <c r="D844" s="40"/>
      <c r="E844" s="40"/>
    </row>
    <row r="845" spans="2:5" x14ac:dyDescent="0.2">
      <c r="B845" s="25"/>
      <c r="C845" s="25"/>
      <c r="D845" s="40"/>
      <c r="E845" s="40"/>
    </row>
    <row r="846" spans="2:5" x14ac:dyDescent="0.2">
      <c r="B846" s="25"/>
      <c r="C846" s="25"/>
      <c r="D846" s="40"/>
      <c r="E846" s="40"/>
    </row>
    <row r="847" spans="2:5" x14ac:dyDescent="0.2">
      <c r="B847" s="25"/>
      <c r="C847" s="25"/>
      <c r="D847" s="40"/>
      <c r="E847" s="40"/>
    </row>
    <row r="848" spans="2:5" x14ac:dyDescent="0.2">
      <c r="B848" s="25"/>
      <c r="C848" s="25"/>
      <c r="D848" s="40"/>
      <c r="E848" s="40"/>
    </row>
    <row r="849" spans="2:5" x14ac:dyDescent="0.2">
      <c r="B849" s="25"/>
      <c r="C849" s="25"/>
      <c r="D849" s="40"/>
      <c r="E849" s="40"/>
    </row>
    <row r="850" spans="2:5" x14ac:dyDescent="0.2">
      <c r="B850" s="25"/>
      <c r="C850" s="25"/>
      <c r="D850" s="40"/>
      <c r="E850" s="40"/>
    </row>
    <row r="851" spans="2:5" x14ac:dyDescent="0.2">
      <c r="B851" s="25"/>
      <c r="C851" s="25"/>
      <c r="D851" s="40"/>
      <c r="E851" s="40"/>
    </row>
    <row r="852" spans="2:5" x14ac:dyDescent="0.2">
      <c r="B852" s="25"/>
      <c r="C852" s="25"/>
      <c r="D852" s="40"/>
      <c r="E852" s="40"/>
    </row>
    <row r="853" spans="2:5" x14ac:dyDescent="0.2">
      <c r="B853" s="25"/>
      <c r="C853" s="25"/>
      <c r="D853" s="40"/>
      <c r="E853" s="40"/>
    </row>
    <row r="854" spans="2:5" x14ac:dyDescent="0.2">
      <c r="B854" s="25"/>
      <c r="C854" s="25"/>
      <c r="D854" s="40"/>
      <c r="E854" s="40"/>
    </row>
    <row r="855" spans="2:5" x14ac:dyDescent="0.2">
      <c r="B855" s="25"/>
      <c r="C855" s="25"/>
      <c r="D855" s="40"/>
      <c r="E855" s="40"/>
    </row>
    <row r="856" spans="2:5" x14ac:dyDescent="0.2">
      <c r="B856" s="25"/>
      <c r="C856" s="25"/>
      <c r="D856" s="40"/>
      <c r="E856" s="40"/>
    </row>
    <row r="857" spans="2:5" x14ac:dyDescent="0.2">
      <c r="B857" s="25"/>
      <c r="C857" s="25"/>
      <c r="D857" s="40"/>
      <c r="E857" s="40"/>
    </row>
    <row r="858" spans="2:5" x14ac:dyDescent="0.2">
      <c r="B858" s="25"/>
      <c r="C858" s="25"/>
      <c r="D858" s="40"/>
      <c r="E858" s="40"/>
    </row>
    <row r="859" spans="2:5" x14ac:dyDescent="0.2">
      <c r="B859" s="25"/>
      <c r="C859" s="25"/>
      <c r="D859" s="40"/>
      <c r="E859" s="40"/>
    </row>
    <row r="860" spans="2:5" x14ac:dyDescent="0.2">
      <c r="B860" s="25"/>
      <c r="C860" s="25"/>
      <c r="D860" s="40"/>
      <c r="E860" s="40"/>
    </row>
    <row r="861" spans="2:5" x14ac:dyDescent="0.2">
      <c r="B861" s="25"/>
      <c r="C861" s="25"/>
      <c r="D861" s="40"/>
      <c r="E861" s="40"/>
    </row>
    <row r="862" spans="2:5" x14ac:dyDescent="0.2">
      <c r="B862" s="25"/>
      <c r="C862" s="25"/>
      <c r="D862" s="40"/>
      <c r="E862" s="40"/>
    </row>
    <row r="863" spans="2:5" x14ac:dyDescent="0.2">
      <c r="B863" s="25"/>
      <c r="C863" s="25"/>
      <c r="D863" s="40"/>
      <c r="E863" s="40"/>
    </row>
    <row r="864" spans="2:5" x14ac:dyDescent="0.2">
      <c r="B864" s="25"/>
      <c r="C864" s="25"/>
      <c r="D864" s="40"/>
      <c r="E864" s="40"/>
    </row>
    <row r="865" spans="2:5" x14ac:dyDescent="0.2">
      <c r="B865" s="25"/>
      <c r="C865" s="25"/>
      <c r="D865" s="40"/>
      <c r="E865" s="40"/>
    </row>
    <row r="866" spans="2:5" x14ac:dyDescent="0.2">
      <c r="B866" s="25"/>
      <c r="C866" s="25"/>
      <c r="D866" s="40"/>
      <c r="E866" s="40"/>
    </row>
    <row r="867" spans="2:5" x14ac:dyDescent="0.2">
      <c r="B867" s="25"/>
      <c r="C867" s="25"/>
      <c r="D867" s="40"/>
      <c r="E867" s="40"/>
    </row>
    <row r="868" spans="2:5" x14ac:dyDescent="0.2">
      <c r="B868" s="25"/>
      <c r="C868" s="25"/>
      <c r="D868" s="40"/>
      <c r="E868" s="40"/>
    </row>
    <row r="869" spans="2:5" x14ac:dyDescent="0.2">
      <c r="B869" s="25"/>
      <c r="C869" s="25"/>
      <c r="D869" s="40"/>
      <c r="E869" s="40"/>
    </row>
    <row r="870" spans="2:5" x14ac:dyDescent="0.2">
      <c r="B870" s="25"/>
      <c r="C870" s="25"/>
      <c r="D870" s="40"/>
      <c r="E870" s="40"/>
    </row>
    <row r="871" spans="2:5" x14ac:dyDescent="0.2">
      <c r="B871" s="25"/>
      <c r="C871" s="25"/>
      <c r="D871" s="40"/>
      <c r="E871" s="40"/>
    </row>
    <row r="872" spans="2:5" x14ac:dyDescent="0.2">
      <c r="B872" s="25"/>
      <c r="C872" s="25"/>
      <c r="D872" s="40"/>
      <c r="E872" s="40"/>
    </row>
    <row r="873" spans="2:5" x14ac:dyDescent="0.2">
      <c r="B873" s="25"/>
      <c r="C873" s="25"/>
      <c r="D873" s="40"/>
      <c r="E873" s="40"/>
    </row>
    <row r="874" spans="2:5" x14ac:dyDescent="0.2">
      <c r="B874" s="25"/>
      <c r="C874" s="25"/>
      <c r="D874" s="40"/>
      <c r="E874" s="40"/>
    </row>
    <row r="875" spans="2:5" x14ac:dyDescent="0.2">
      <c r="B875" s="25"/>
      <c r="C875" s="25"/>
      <c r="D875" s="40"/>
      <c r="E875" s="40"/>
    </row>
    <row r="876" spans="2:5" x14ac:dyDescent="0.2">
      <c r="B876" s="25"/>
      <c r="C876" s="25"/>
      <c r="D876" s="40"/>
      <c r="E876" s="40"/>
    </row>
    <row r="877" spans="2:5" x14ac:dyDescent="0.2">
      <c r="B877" s="25"/>
      <c r="C877" s="25"/>
      <c r="D877" s="40"/>
      <c r="E877" s="40"/>
    </row>
    <row r="878" spans="2:5" x14ac:dyDescent="0.2">
      <c r="B878" s="25"/>
      <c r="C878" s="25"/>
      <c r="D878" s="40"/>
      <c r="E878" s="40"/>
    </row>
    <row r="879" spans="2:5" x14ac:dyDescent="0.2">
      <c r="B879" s="25"/>
      <c r="C879" s="25"/>
      <c r="D879" s="40"/>
      <c r="E879" s="40"/>
    </row>
    <row r="880" spans="2:5" x14ac:dyDescent="0.2">
      <c r="B880" s="25"/>
      <c r="C880" s="25"/>
      <c r="D880" s="40"/>
      <c r="E880" s="40"/>
    </row>
    <row r="881" spans="2:5" x14ac:dyDescent="0.2">
      <c r="B881" s="25"/>
      <c r="C881" s="25"/>
      <c r="D881" s="40"/>
      <c r="E881" s="40"/>
    </row>
    <row r="882" spans="2:5" x14ac:dyDescent="0.2">
      <c r="B882" s="25"/>
      <c r="C882" s="25"/>
      <c r="D882" s="40"/>
      <c r="E882" s="40"/>
    </row>
    <row r="883" spans="2:5" x14ac:dyDescent="0.2">
      <c r="B883" s="25"/>
      <c r="C883" s="25"/>
      <c r="D883" s="40"/>
      <c r="E883" s="40"/>
    </row>
    <row r="884" spans="2:5" x14ac:dyDescent="0.2">
      <c r="B884" s="25"/>
      <c r="C884" s="25"/>
      <c r="D884" s="40"/>
      <c r="E884" s="40"/>
    </row>
    <row r="885" spans="2:5" x14ac:dyDescent="0.2">
      <c r="B885" s="25"/>
      <c r="C885" s="25"/>
      <c r="D885" s="40"/>
      <c r="E885" s="40"/>
    </row>
    <row r="886" spans="2:5" x14ac:dyDescent="0.2">
      <c r="B886" s="25"/>
      <c r="C886" s="25"/>
      <c r="D886" s="40"/>
      <c r="E886" s="40"/>
    </row>
    <row r="887" spans="2:5" x14ac:dyDescent="0.2">
      <c r="B887" s="25"/>
      <c r="C887" s="25"/>
      <c r="D887" s="40"/>
      <c r="E887" s="40"/>
    </row>
    <row r="888" spans="2:5" x14ac:dyDescent="0.2">
      <c r="B888" s="25"/>
      <c r="C888" s="25"/>
      <c r="D888" s="40"/>
      <c r="E888" s="40"/>
    </row>
    <row r="889" spans="2:5" x14ac:dyDescent="0.2">
      <c r="B889" s="25"/>
      <c r="C889" s="25"/>
      <c r="D889" s="40"/>
      <c r="E889" s="40"/>
    </row>
    <row r="890" spans="2:5" x14ac:dyDescent="0.2">
      <c r="B890" s="25"/>
      <c r="C890" s="25"/>
      <c r="D890" s="40"/>
      <c r="E890" s="40"/>
    </row>
    <row r="891" spans="2:5" x14ac:dyDescent="0.2">
      <c r="B891" s="25"/>
      <c r="C891" s="25"/>
      <c r="D891" s="40"/>
      <c r="E891" s="40"/>
    </row>
    <row r="892" spans="2:5" x14ac:dyDescent="0.2">
      <c r="B892" s="25"/>
      <c r="C892" s="25"/>
      <c r="D892" s="40"/>
      <c r="E892" s="40"/>
    </row>
    <row r="893" spans="2:5" x14ac:dyDescent="0.2">
      <c r="B893" s="25"/>
      <c r="C893" s="25"/>
      <c r="D893" s="40"/>
      <c r="E893" s="40"/>
    </row>
    <row r="894" spans="2:5" x14ac:dyDescent="0.2">
      <c r="B894" s="25"/>
      <c r="C894" s="25"/>
      <c r="D894" s="40"/>
      <c r="E894" s="40"/>
    </row>
    <row r="895" spans="2:5" x14ac:dyDescent="0.2">
      <c r="B895" s="25"/>
      <c r="C895" s="25"/>
      <c r="D895" s="40"/>
      <c r="E895" s="40"/>
    </row>
    <row r="896" spans="2:5" x14ac:dyDescent="0.2">
      <c r="B896" s="25"/>
      <c r="C896" s="25"/>
      <c r="D896" s="40"/>
      <c r="E896" s="40"/>
    </row>
    <row r="897" spans="2:5" x14ac:dyDescent="0.2">
      <c r="B897" s="25"/>
      <c r="C897" s="25"/>
      <c r="D897" s="40"/>
      <c r="E897" s="40"/>
    </row>
    <row r="898" spans="2:5" x14ac:dyDescent="0.2">
      <c r="B898" s="25"/>
      <c r="C898" s="25"/>
      <c r="D898" s="40"/>
      <c r="E898" s="40"/>
    </row>
    <row r="899" spans="2:5" x14ac:dyDescent="0.2">
      <c r="B899" s="25"/>
      <c r="C899" s="25"/>
      <c r="D899" s="40"/>
      <c r="E899" s="40"/>
    </row>
    <row r="900" spans="2:5" x14ac:dyDescent="0.2">
      <c r="B900" s="25"/>
      <c r="C900" s="25"/>
      <c r="D900" s="40"/>
      <c r="E900" s="40"/>
    </row>
    <row r="901" spans="2:5" x14ac:dyDescent="0.2">
      <c r="B901" s="25"/>
      <c r="C901" s="25"/>
      <c r="D901" s="40"/>
      <c r="E901" s="40"/>
    </row>
    <row r="902" spans="2:5" x14ac:dyDescent="0.2">
      <c r="B902" s="25"/>
      <c r="C902" s="25"/>
      <c r="D902" s="40"/>
      <c r="E902" s="40"/>
    </row>
    <row r="903" spans="2:5" x14ac:dyDescent="0.2">
      <c r="B903" s="25"/>
      <c r="C903" s="25"/>
      <c r="D903" s="40"/>
      <c r="E903" s="40"/>
    </row>
    <row r="904" spans="2:5" x14ac:dyDescent="0.2">
      <c r="B904" s="25"/>
      <c r="C904" s="25"/>
      <c r="D904" s="40"/>
      <c r="E904" s="40"/>
    </row>
    <row r="905" spans="2:5" x14ac:dyDescent="0.2">
      <c r="B905" s="25"/>
      <c r="C905" s="25"/>
      <c r="D905" s="40"/>
      <c r="E905" s="40"/>
    </row>
    <row r="906" spans="2:5" x14ac:dyDescent="0.2">
      <c r="B906" s="25"/>
      <c r="C906" s="25"/>
      <c r="D906" s="40"/>
      <c r="E906" s="40"/>
    </row>
    <row r="907" spans="2:5" x14ac:dyDescent="0.2">
      <c r="B907" s="25"/>
      <c r="C907" s="25"/>
      <c r="D907" s="40"/>
      <c r="E907" s="40"/>
    </row>
    <row r="908" spans="2:5" x14ac:dyDescent="0.2">
      <c r="B908" s="25"/>
      <c r="C908" s="25"/>
      <c r="D908" s="40"/>
      <c r="E908" s="40"/>
    </row>
    <row r="909" spans="2:5" x14ac:dyDescent="0.2">
      <c r="B909" s="25"/>
      <c r="C909" s="25"/>
      <c r="D909" s="40"/>
      <c r="E909" s="40"/>
    </row>
    <row r="910" spans="2:5" x14ac:dyDescent="0.2">
      <c r="B910" s="25"/>
      <c r="C910" s="25"/>
      <c r="D910" s="40"/>
      <c r="E910" s="40"/>
    </row>
    <row r="911" spans="2:5" x14ac:dyDescent="0.2">
      <c r="B911" s="25"/>
      <c r="C911" s="25"/>
      <c r="D911" s="40"/>
      <c r="E911" s="40"/>
    </row>
    <row r="912" spans="2:5" x14ac:dyDescent="0.2">
      <c r="B912" s="25"/>
      <c r="C912" s="25"/>
      <c r="D912" s="40"/>
      <c r="E912" s="40"/>
    </row>
    <row r="913" spans="2:5" x14ac:dyDescent="0.2">
      <c r="B913" s="25"/>
      <c r="C913" s="25"/>
      <c r="D913" s="40"/>
      <c r="E913" s="40"/>
    </row>
    <row r="914" spans="2:5" x14ac:dyDescent="0.2">
      <c r="B914" s="25"/>
      <c r="C914" s="25"/>
      <c r="D914" s="40"/>
      <c r="E914" s="40"/>
    </row>
    <row r="915" spans="2:5" x14ac:dyDescent="0.2">
      <c r="B915" s="25"/>
      <c r="C915" s="25"/>
      <c r="D915" s="40"/>
      <c r="E915" s="40"/>
    </row>
    <row r="916" spans="2:5" x14ac:dyDescent="0.2">
      <c r="B916" s="25"/>
      <c r="C916" s="25"/>
      <c r="D916" s="40"/>
      <c r="E916" s="40"/>
    </row>
    <row r="917" spans="2:5" x14ac:dyDescent="0.2">
      <c r="B917" s="25"/>
      <c r="C917" s="25"/>
      <c r="D917" s="40"/>
      <c r="E917" s="40"/>
    </row>
    <row r="918" spans="2:5" x14ac:dyDescent="0.2">
      <c r="B918" s="25"/>
      <c r="C918" s="25"/>
      <c r="D918" s="40"/>
      <c r="E918" s="40"/>
    </row>
    <row r="919" spans="2:5" x14ac:dyDescent="0.2">
      <c r="B919" s="25"/>
      <c r="C919" s="25"/>
      <c r="D919" s="40"/>
      <c r="E919" s="40"/>
    </row>
    <row r="920" spans="2:5" x14ac:dyDescent="0.2">
      <c r="B920" s="25"/>
      <c r="C920" s="25"/>
      <c r="D920" s="40"/>
      <c r="E920" s="40"/>
    </row>
    <row r="921" spans="2:5" x14ac:dyDescent="0.2">
      <c r="B921" s="25"/>
      <c r="C921" s="25"/>
      <c r="D921" s="40"/>
      <c r="E921" s="40"/>
    </row>
    <row r="922" spans="2:5" x14ac:dyDescent="0.2">
      <c r="B922" s="25"/>
      <c r="C922" s="25"/>
      <c r="D922" s="40"/>
      <c r="E922" s="40"/>
    </row>
    <row r="923" spans="2:5" x14ac:dyDescent="0.2">
      <c r="B923" s="25"/>
      <c r="C923" s="25"/>
      <c r="D923" s="40"/>
      <c r="E923" s="40"/>
    </row>
    <row r="924" spans="2:5" x14ac:dyDescent="0.2">
      <c r="B924" s="25"/>
      <c r="C924" s="25"/>
      <c r="D924" s="40"/>
      <c r="E924" s="40"/>
    </row>
    <row r="925" spans="2:5" x14ac:dyDescent="0.2">
      <c r="B925" s="25"/>
      <c r="C925" s="25"/>
      <c r="D925" s="40"/>
      <c r="E925" s="40"/>
    </row>
    <row r="926" spans="2:5" x14ac:dyDescent="0.2">
      <c r="B926" s="25"/>
      <c r="C926" s="25"/>
      <c r="D926" s="40"/>
      <c r="E926" s="40"/>
    </row>
    <row r="927" spans="2:5" x14ac:dyDescent="0.2">
      <c r="B927" s="25"/>
      <c r="C927" s="25"/>
      <c r="D927" s="40"/>
      <c r="E927" s="40"/>
    </row>
    <row r="928" spans="2:5" x14ac:dyDescent="0.2">
      <c r="B928" s="25"/>
      <c r="C928" s="25"/>
      <c r="D928" s="40"/>
      <c r="E928" s="40"/>
    </row>
    <row r="929" spans="2:5" x14ac:dyDescent="0.2">
      <c r="B929" s="25"/>
      <c r="C929" s="25"/>
      <c r="D929" s="40"/>
      <c r="E929" s="40"/>
    </row>
    <row r="930" spans="2:5" x14ac:dyDescent="0.2">
      <c r="B930" s="25"/>
      <c r="C930" s="25"/>
      <c r="D930" s="40"/>
      <c r="E930" s="40"/>
    </row>
    <row r="931" spans="2:5" x14ac:dyDescent="0.2">
      <c r="B931" s="25"/>
      <c r="C931" s="25"/>
      <c r="D931" s="40"/>
      <c r="E931" s="40"/>
    </row>
    <row r="932" spans="2:5" x14ac:dyDescent="0.2">
      <c r="B932" s="25"/>
      <c r="C932" s="25"/>
      <c r="D932" s="40"/>
      <c r="E932" s="40"/>
    </row>
    <row r="933" spans="2:5" x14ac:dyDescent="0.2">
      <c r="B933" s="25"/>
      <c r="C933" s="25"/>
      <c r="D933" s="40"/>
      <c r="E933" s="40"/>
    </row>
    <row r="934" spans="2:5" x14ac:dyDescent="0.2">
      <c r="B934" s="25"/>
      <c r="C934" s="25"/>
      <c r="D934" s="40"/>
      <c r="E934" s="40"/>
    </row>
    <row r="935" spans="2:5" x14ac:dyDescent="0.2">
      <c r="B935" s="25"/>
      <c r="C935" s="25"/>
      <c r="D935" s="40"/>
      <c r="E935" s="40"/>
    </row>
    <row r="936" spans="2:5" x14ac:dyDescent="0.2">
      <c r="B936" s="25"/>
      <c r="C936" s="25"/>
      <c r="D936" s="40"/>
      <c r="E936" s="40"/>
    </row>
    <row r="937" spans="2:5" x14ac:dyDescent="0.2">
      <c r="B937" s="25"/>
      <c r="C937" s="25"/>
      <c r="D937" s="40"/>
      <c r="E937" s="40"/>
    </row>
    <row r="938" spans="2:5" x14ac:dyDescent="0.2">
      <c r="B938" s="25"/>
      <c r="C938" s="25"/>
      <c r="D938" s="40"/>
      <c r="E938" s="40"/>
    </row>
    <row r="939" spans="2:5" x14ac:dyDescent="0.2">
      <c r="B939" s="25"/>
      <c r="C939" s="25"/>
      <c r="D939" s="40"/>
      <c r="E939" s="40"/>
    </row>
    <row r="940" spans="2:5" x14ac:dyDescent="0.2">
      <c r="B940" s="25"/>
      <c r="C940" s="25"/>
      <c r="D940" s="40"/>
      <c r="E940" s="40"/>
    </row>
    <row r="941" spans="2:5" x14ac:dyDescent="0.2">
      <c r="B941" s="25"/>
      <c r="C941" s="25"/>
      <c r="D941" s="40"/>
      <c r="E941" s="40"/>
    </row>
    <row r="942" spans="2:5" x14ac:dyDescent="0.2">
      <c r="B942" s="25"/>
      <c r="C942" s="25"/>
      <c r="D942" s="40"/>
      <c r="E942" s="40"/>
    </row>
    <row r="943" spans="2:5" x14ac:dyDescent="0.2">
      <c r="B943" s="25"/>
      <c r="C943" s="25"/>
      <c r="D943" s="40"/>
      <c r="E943" s="40"/>
    </row>
    <row r="944" spans="2:5" x14ac:dyDescent="0.2">
      <c r="B944" s="25"/>
      <c r="C944" s="25"/>
      <c r="D944" s="40"/>
      <c r="E944" s="40"/>
    </row>
    <row r="945" spans="2:5" x14ac:dyDescent="0.2">
      <c r="B945" s="25"/>
      <c r="C945" s="25"/>
      <c r="D945" s="40"/>
      <c r="E945" s="40"/>
    </row>
    <row r="946" spans="2:5" x14ac:dyDescent="0.2">
      <c r="B946" s="25"/>
      <c r="C946" s="25"/>
      <c r="D946" s="40"/>
      <c r="E946" s="40"/>
    </row>
    <row r="947" spans="2:5" x14ac:dyDescent="0.2">
      <c r="B947" s="25"/>
      <c r="C947" s="25"/>
      <c r="D947" s="40"/>
      <c r="E947" s="40"/>
    </row>
    <row r="948" spans="2:5" x14ac:dyDescent="0.2">
      <c r="B948" s="25"/>
      <c r="C948" s="25"/>
      <c r="D948" s="40"/>
      <c r="E948" s="40"/>
    </row>
    <row r="949" spans="2:5" x14ac:dyDescent="0.2">
      <c r="B949" s="25"/>
      <c r="C949" s="25"/>
      <c r="D949" s="40"/>
      <c r="E949" s="40"/>
    </row>
    <row r="950" spans="2:5" x14ac:dyDescent="0.2">
      <c r="B950" s="25"/>
      <c r="C950" s="25"/>
      <c r="D950" s="40"/>
      <c r="E950" s="40"/>
    </row>
    <row r="951" spans="2:5" x14ac:dyDescent="0.2">
      <c r="B951" s="25"/>
      <c r="C951" s="25"/>
      <c r="D951" s="40"/>
      <c r="E951" s="40"/>
    </row>
    <row r="952" spans="2:5" x14ac:dyDescent="0.2">
      <c r="B952" s="25"/>
      <c r="C952" s="25"/>
      <c r="D952" s="40"/>
      <c r="E952" s="40"/>
    </row>
    <row r="953" spans="2:5" x14ac:dyDescent="0.2">
      <c r="B953" s="25"/>
      <c r="C953" s="25"/>
      <c r="D953" s="40"/>
      <c r="E953" s="40"/>
    </row>
    <row r="954" spans="2:5" x14ac:dyDescent="0.2">
      <c r="B954" s="25"/>
      <c r="C954" s="25"/>
      <c r="D954" s="40"/>
      <c r="E954" s="40"/>
    </row>
    <row r="955" spans="2:5" x14ac:dyDescent="0.2">
      <c r="B955" s="25"/>
      <c r="C955" s="25"/>
      <c r="D955" s="40"/>
      <c r="E955" s="40"/>
    </row>
    <row r="956" spans="2:5" x14ac:dyDescent="0.2">
      <c r="B956" s="25"/>
      <c r="C956" s="25"/>
      <c r="D956" s="40"/>
      <c r="E956" s="40"/>
    </row>
    <row r="957" spans="2:5" x14ac:dyDescent="0.2">
      <c r="B957" s="25"/>
      <c r="C957" s="25"/>
      <c r="D957" s="40"/>
      <c r="E957" s="40"/>
    </row>
    <row r="958" spans="2:5" x14ac:dyDescent="0.2">
      <c r="B958" s="25"/>
      <c r="C958" s="25"/>
      <c r="D958" s="40"/>
      <c r="E958" s="40"/>
    </row>
    <row r="959" spans="2:5" x14ac:dyDescent="0.2">
      <c r="B959" s="25"/>
      <c r="C959" s="25"/>
      <c r="D959" s="40"/>
      <c r="E959" s="40"/>
    </row>
    <row r="960" spans="2:5" x14ac:dyDescent="0.2">
      <c r="B960" s="25"/>
      <c r="C960" s="25"/>
      <c r="D960" s="40"/>
      <c r="E960" s="40"/>
    </row>
    <row r="961" spans="2:5" x14ac:dyDescent="0.2">
      <c r="B961" s="25"/>
      <c r="C961" s="25"/>
      <c r="D961" s="40"/>
      <c r="E961" s="40"/>
    </row>
    <row r="962" spans="2:5" x14ac:dyDescent="0.2">
      <c r="B962" s="25"/>
      <c r="C962" s="25"/>
      <c r="D962" s="40"/>
      <c r="E962" s="40"/>
    </row>
    <row r="963" spans="2:5" x14ac:dyDescent="0.2">
      <c r="B963" s="25"/>
      <c r="C963" s="25"/>
      <c r="D963" s="40"/>
      <c r="E963" s="40"/>
    </row>
    <row r="964" spans="2:5" x14ac:dyDescent="0.2">
      <c r="B964" s="25"/>
      <c r="C964" s="25"/>
      <c r="D964" s="40"/>
      <c r="E964" s="40"/>
    </row>
    <row r="965" spans="2:5" x14ac:dyDescent="0.2">
      <c r="B965" s="25"/>
      <c r="C965" s="25"/>
      <c r="D965" s="40"/>
      <c r="E965" s="40"/>
    </row>
    <row r="966" spans="2:5" x14ac:dyDescent="0.2">
      <c r="B966" s="25"/>
      <c r="C966" s="25"/>
      <c r="D966" s="40"/>
      <c r="E966" s="40"/>
    </row>
    <row r="967" spans="2:5" x14ac:dyDescent="0.2">
      <c r="B967" s="25"/>
      <c r="C967" s="25"/>
      <c r="D967" s="40"/>
      <c r="E967" s="40"/>
    </row>
    <row r="968" spans="2:5" x14ac:dyDescent="0.2">
      <c r="B968" s="25"/>
      <c r="C968" s="25"/>
      <c r="D968" s="40"/>
      <c r="E968" s="40"/>
    </row>
    <row r="969" spans="2:5" x14ac:dyDescent="0.2">
      <c r="B969" s="25"/>
      <c r="C969" s="25"/>
      <c r="D969" s="40"/>
      <c r="E969" s="40"/>
    </row>
    <row r="970" spans="2:5" x14ac:dyDescent="0.2">
      <c r="B970" s="25"/>
      <c r="C970" s="25"/>
      <c r="D970" s="40"/>
      <c r="E970" s="40"/>
    </row>
    <row r="971" spans="2:5" x14ac:dyDescent="0.2">
      <c r="B971" s="25"/>
      <c r="C971" s="25"/>
      <c r="D971" s="40"/>
      <c r="E971" s="40"/>
    </row>
    <row r="972" spans="2:5" x14ac:dyDescent="0.2">
      <c r="B972" s="25"/>
      <c r="C972" s="25"/>
      <c r="D972" s="40"/>
      <c r="E972" s="40"/>
    </row>
    <row r="973" spans="2:5" x14ac:dyDescent="0.2">
      <c r="B973" s="25"/>
      <c r="C973" s="25"/>
      <c r="D973" s="40"/>
      <c r="E973" s="40"/>
    </row>
    <row r="974" spans="2:5" x14ac:dyDescent="0.2">
      <c r="B974" s="25"/>
      <c r="C974" s="25"/>
      <c r="D974" s="40"/>
      <c r="E974" s="40"/>
    </row>
    <row r="975" spans="2:5" x14ac:dyDescent="0.2">
      <c r="B975" s="25"/>
      <c r="C975" s="25"/>
      <c r="D975" s="40"/>
      <c r="E975" s="40"/>
    </row>
    <row r="976" spans="2:5" x14ac:dyDescent="0.2">
      <c r="B976" s="25"/>
      <c r="C976" s="25"/>
      <c r="D976" s="40"/>
      <c r="E976" s="40"/>
    </row>
    <row r="977" spans="2:5" x14ac:dyDescent="0.2">
      <c r="B977" s="25"/>
      <c r="C977" s="25"/>
      <c r="D977" s="40"/>
      <c r="E977" s="40"/>
    </row>
    <row r="978" spans="2:5" x14ac:dyDescent="0.2">
      <c r="B978" s="25"/>
      <c r="C978" s="25"/>
      <c r="D978" s="40"/>
      <c r="E978" s="40"/>
    </row>
    <row r="979" spans="2:5" x14ac:dyDescent="0.2">
      <c r="B979" s="25"/>
      <c r="C979" s="25"/>
      <c r="D979" s="40"/>
      <c r="E979" s="40"/>
    </row>
    <row r="980" spans="2:5" x14ac:dyDescent="0.2">
      <c r="B980" s="25"/>
      <c r="C980" s="25"/>
      <c r="D980" s="40"/>
      <c r="E980" s="40"/>
    </row>
    <row r="981" spans="2:5" x14ac:dyDescent="0.2">
      <c r="B981" s="25"/>
      <c r="C981" s="25"/>
      <c r="D981" s="40"/>
      <c r="E981" s="40"/>
    </row>
    <row r="982" spans="2:5" x14ac:dyDescent="0.2">
      <c r="B982" s="25"/>
      <c r="C982" s="25"/>
      <c r="D982" s="40"/>
      <c r="E982" s="40"/>
    </row>
    <row r="983" spans="2:5" x14ac:dyDescent="0.2">
      <c r="B983" s="25"/>
      <c r="C983" s="25"/>
      <c r="D983" s="40"/>
      <c r="E983" s="40"/>
    </row>
    <row r="984" spans="2:5" x14ac:dyDescent="0.2">
      <c r="B984" s="25"/>
      <c r="C984" s="25"/>
      <c r="D984" s="40"/>
      <c r="E984" s="40"/>
    </row>
    <row r="985" spans="2:5" x14ac:dyDescent="0.2">
      <c r="B985" s="25"/>
      <c r="C985" s="25"/>
      <c r="D985" s="40"/>
      <c r="E985" s="40"/>
    </row>
    <row r="986" spans="2:5" x14ac:dyDescent="0.2">
      <c r="B986" s="25"/>
      <c r="C986" s="25"/>
      <c r="D986" s="40"/>
      <c r="E986" s="40"/>
    </row>
    <row r="987" spans="2:5" x14ac:dyDescent="0.2">
      <c r="B987" s="25"/>
      <c r="C987" s="25"/>
      <c r="D987" s="40"/>
      <c r="E987" s="40"/>
    </row>
    <row r="988" spans="2:5" x14ac:dyDescent="0.2">
      <c r="B988" s="25"/>
      <c r="C988" s="25"/>
      <c r="D988" s="40"/>
      <c r="E988" s="40"/>
    </row>
    <row r="989" spans="2:5" x14ac:dyDescent="0.2">
      <c r="B989" s="25"/>
      <c r="C989" s="25"/>
      <c r="D989" s="40"/>
      <c r="E989" s="40"/>
    </row>
    <row r="990" spans="2:5" x14ac:dyDescent="0.2">
      <c r="B990" s="25"/>
      <c r="C990" s="25"/>
      <c r="D990" s="40"/>
      <c r="E990" s="40"/>
    </row>
    <row r="991" spans="2:5" x14ac:dyDescent="0.2">
      <c r="B991" s="25"/>
      <c r="C991" s="25"/>
      <c r="D991" s="40"/>
      <c r="E991" s="40"/>
    </row>
    <row r="992" spans="2:5" x14ac:dyDescent="0.2">
      <c r="B992" s="25"/>
      <c r="C992" s="25"/>
      <c r="D992" s="40"/>
      <c r="E992" s="40"/>
    </row>
    <row r="993" spans="2:5" x14ac:dyDescent="0.2">
      <c r="B993" s="25"/>
      <c r="C993" s="25"/>
      <c r="D993" s="40"/>
      <c r="E993" s="40"/>
    </row>
    <row r="994" spans="2:5" x14ac:dyDescent="0.2">
      <c r="B994" s="25"/>
      <c r="C994" s="25"/>
      <c r="D994" s="40"/>
      <c r="E994" s="40"/>
    </row>
    <row r="995" spans="2:5" x14ac:dyDescent="0.2">
      <c r="B995" s="25"/>
      <c r="C995" s="25"/>
      <c r="D995" s="40"/>
      <c r="E995" s="40"/>
    </row>
    <row r="996" spans="2:5" x14ac:dyDescent="0.2">
      <c r="B996" s="25"/>
      <c r="C996" s="25"/>
      <c r="D996" s="40"/>
      <c r="E996" s="40"/>
    </row>
    <row r="997" spans="2:5" x14ac:dyDescent="0.2">
      <c r="B997" s="25"/>
      <c r="C997" s="25"/>
      <c r="D997" s="40"/>
      <c r="E997" s="40"/>
    </row>
    <row r="998" spans="2:5" x14ac:dyDescent="0.2">
      <c r="B998" s="25"/>
      <c r="C998" s="25"/>
      <c r="D998" s="40"/>
      <c r="E998" s="40"/>
    </row>
    <row r="999" spans="2:5" x14ac:dyDescent="0.2">
      <c r="B999" s="25"/>
      <c r="C999" s="25"/>
      <c r="D999" s="40"/>
      <c r="E999" s="40"/>
    </row>
    <row r="1000" spans="2:5" x14ac:dyDescent="0.2">
      <c r="B1000" s="25"/>
      <c r="C1000" s="25"/>
      <c r="D1000" s="40"/>
      <c r="E1000" s="40"/>
    </row>
    <row r="1001" spans="2:5" x14ac:dyDescent="0.2">
      <c r="B1001" s="25"/>
      <c r="C1001" s="25"/>
      <c r="D1001" s="40"/>
      <c r="E1001" s="40"/>
    </row>
    <row r="1002" spans="2:5" x14ac:dyDescent="0.2">
      <c r="B1002" s="25"/>
      <c r="C1002" s="25"/>
      <c r="D1002" s="40"/>
      <c r="E1002" s="40"/>
    </row>
    <row r="1003" spans="2:5" x14ac:dyDescent="0.2">
      <c r="B1003" s="25"/>
      <c r="C1003" s="25"/>
      <c r="D1003" s="40"/>
      <c r="E1003" s="40"/>
    </row>
    <row r="1004" spans="2:5" x14ac:dyDescent="0.2">
      <c r="B1004" s="25"/>
      <c r="C1004" s="25"/>
      <c r="D1004" s="40"/>
      <c r="E1004" s="40"/>
    </row>
    <row r="1005" spans="2:5" x14ac:dyDescent="0.2">
      <c r="B1005" s="25"/>
      <c r="C1005" s="25"/>
      <c r="D1005" s="40"/>
      <c r="E1005" s="40"/>
    </row>
    <row r="1006" spans="2:5" x14ac:dyDescent="0.2">
      <c r="B1006" s="25"/>
      <c r="C1006" s="25"/>
      <c r="D1006" s="40"/>
      <c r="E1006" s="40"/>
    </row>
    <row r="1007" spans="2:5" x14ac:dyDescent="0.2">
      <c r="B1007" s="25"/>
      <c r="C1007" s="25"/>
      <c r="D1007" s="40"/>
      <c r="E1007" s="40"/>
    </row>
    <row r="1008" spans="2:5" x14ac:dyDescent="0.2">
      <c r="D1008" s="40"/>
      <c r="E1008" s="40"/>
    </row>
    <row r="1009" spans="4:5" x14ac:dyDescent="0.2">
      <c r="D1009" s="40"/>
      <c r="E1009" s="40"/>
    </row>
    <row r="1010" spans="4:5" x14ac:dyDescent="0.2">
      <c r="D1010" s="40"/>
      <c r="E1010" s="40"/>
    </row>
    <row r="1011" spans="4:5" x14ac:dyDescent="0.2">
      <c r="D1011" s="40"/>
      <c r="E1011" s="40"/>
    </row>
    <row r="1012" spans="4:5" x14ac:dyDescent="0.2">
      <c r="D1012" s="40"/>
      <c r="E1012" s="40"/>
    </row>
    <row r="1013" spans="4:5" x14ac:dyDescent="0.2">
      <c r="D1013" s="40"/>
      <c r="E1013" s="40"/>
    </row>
    <row r="1014" spans="4:5" x14ac:dyDescent="0.2">
      <c r="D1014" s="40"/>
      <c r="E1014" s="40"/>
    </row>
    <row r="1015" spans="4:5" x14ac:dyDescent="0.2">
      <c r="D1015" s="40"/>
      <c r="E1015" s="40"/>
    </row>
    <row r="1016" spans="4:5" x14ac:dyDescent="0.2">
      <c r="D1016" s="40"/>
      <c r="E1016" s="40"/>
    </row>
    <row r="1017" spans="4:5" x14ac:dyDescent="0.2">
      <c r="D1017" s="40"/>
      <c r="E1017" s="40"/>
    </row>
    <row r="1018" spans="4:5" x14ac:dyDescent="0.2">
      <c r="D1018" s="40"/>
      <c r="E1018" s="40"/>
    </row>
    <row r="1019" spans="4:5" x14ac:dyDescent="0.2">
      <c r="D1019" s="40"/>
      <c r="E1019" s="40"/>
    </row>
  </sheetData>
  <mergeCells count="11">
    <mergeCell ref="A413:B413"/>
    <mergeCell ref="A509:B509"/>
    <mergeCell ref="A5:B5"/>
    <mergeCell ref="A340:B340"/>
    <mergeCell ref="A358:B358"/>
    <mergeCell ref="A472:B472"/>
    <mergeCell ref="A442:B442"/>
    <mergeCell ref="A245:B245"/>
    <mergeCell ref="A220:B220"/>
    <mergeCell ref="A246:B246"/>
    <mergeCell ref="A180:B180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0" workbookViewId="0">
      <selection activeCell="M19" sqref="M19"/>
    </sheetView>
  </sheetViews>
  <sheetFormatPr defaultRowHeight="12.75" x14ac:dyDescent="0.2"/>
  <cols>
    <col min="1" max="1" width="9.42578125" bestFit="1" customWidth="1"/>
    <col min="2" max="2" width="20" customWidth="1"/>
    <col min="3" max="3" width="10.7109375" bestFit="1" customWidth="1"/>
    <col min="4" max="4" width="10.42578125" customWidth="1"/>
    <col min="5" max="5" width="10.85546875" customWidth="1"/>
  </cols>
  <sheetData>
    <row r="1" spans="1:5" ht="15.75" x14ac:dyDescent="0.25">
      <c r="A1" s="915" t="s">
        <v>458</v>
      </c>
      <c r="B1" s="915"/>
      <c r="C1" s="915"/>
      <c r="D1" s="915"/>
      <c r="E1" s="915"/>
    </row>
    <row r="2" spans="1:5" ht="13.5" thickBot="1" x14ac:dyDescent="0.25">
      <c r="A2" s="541"/>
      <c r="B2" s="542"/>
      <c r="C2" s="543"/>
      <c r="D2" s="541"/>
      <c r="E2" s="541"/>
    </row>
    <row r="3" spans="1:5" ht="25.5" x14ac:dyDescent="0.2">
      <c r="A3" s="544" t="s">
        <v>7</v>
      </c>
      <c r="B3" s="545" t="s">
        <v>321</v>
      </c>
      <c r="C3" s="545" t="s">
        <v>476</v>
      </c>
      <c r="D3" s="546" t="s">
        <v>324</v>
      </c>
      <c r="E3" s="547" t="s">
        <v>453</v>
      </c>
    </row>
    <row r="4" spans="1:5" ht="13.5" thickBot="1" x14ac:dyDescent="0.25">
      <c r="A4" s="548">
        <v>1</v>
      </c>
      <c r="B4" s="549">
        <v>2</v>
      </c>
      <c r="C4" s="550">
        <v>3</v>
      </c>
      <c r="D4" s="551">
        <v>4</v>
      </c>
      <c r="E4" s="552">
        <v>5</v>
      </c>
    </row>
    <row r="5" spans="1:5" ht="26.25" thickBot="1" x14ac:dyDescent="0.25">
      <c r="A5" s="553"/>
      <c r="B5" s="554" t="s">
        <v>322</v>
      </c>
      <c r="C5" s="555">
        <f>C6+C12+C15</f>
        <v>21689500</v>
      </c>
      <c r="D5" s="555">
        <f>D6+D12</f>
        <v>8157500</v>
      </c>
      <c r="E5" s="556">
        <f>E6+E12</f>
        <v>7623500</v>
      </c>
    </row>
    <row r="6" spans="1:5" ht="26.25" thickBot="1" x14ac:dyDescent="0.25">
      <c r="A6" s="557">
        <v>6</v>
      </c>
      <c r="B6" s="558" t="s">
        <v>6</v>
      </c>
      <c r="C6" s="559">
        <f>C7+C8+C9+C10+C11</f>
        <v>14190000</v>
      </c>
      <c r="D6" s="560">
        <f>D7+D8+D9+D10+D11</f>
        <v>7257500</v>
      </c>
      <c r="E6" s="561">
        <f>E7+E8+E10+E9+E11</f>
        <v>6723500</v>
      </c>
    </row>
    <row r="7" spans="1:5" x14ac:dyDescent="0.2">
      <c r="A7" s="562">
        <v>61</v>
      </c>
      <c r="B7" s="563" t="s">
        <v>9</v>
      </c>
      <c r="C7" s="564">
        <v>3640000</v>
      </c>
      <c r="D7" s="565">
        <v>4000000</v>
      </c>
      <c r="E7" s="566">
        <v>4000000</v>
      </c>
    </row>
    <row r="8" spans="1:5" ht="24" customHeight="1" x14ac:dyDescent="0.2">
      <c r="A8" s="567">
        <v>63</v>
      </c>
      <c r="B8" s="568" t="s">
        <v>13</v>
      </c>
      <c r="C8" s="569">
        <v>6450000</v>
      </c>
      <c r="D8" s="570">
        <v>1000000</v>
      </c>
      <c r="E8" s="571">
        <v>600000</v>
      </c>
    </row>
    <row r="9" spans="1:5" x14ac:dyDescent="0.2">
      <c r="A9" s="567">
        <v>64</v>
      </c>
      <c r="B9" s="568" t="s">
        <v>15</v>
      </c>
      <c r="C9" s="569">
        <v>3130000</v>
      </c>
      <c r="D9" s="570">
        <v>1707500</v>
      </c>
      <c r="E9" s="571">
        <v>1773500</v>
      </c>
    </row>
    <row r="10" spans="1:5" ht="51" x14ac:dyDescent="0.2">
      <c r="A10" s="567">
        <v>65</v>
      </c>
      <c r="B10" s="568" t="s">
        <v>18</v>
      </c>
      <c r="C10" s="569">
        <v>920000</v>
      </c>
      <c r="D10" s="570">
        <v>500000</v>
      </c>
      <c r="E10" s="571">
        <v>300000</v>
      </c>
    </row>
    <row r="11" spans="1:5" ht="26.25" thickBot="1" x14ac:dyDescent="0.25">
      <c r="A11" s="572">
        <v>68</v>
      </c>
      <c r="B11" s="573" t="s">
        <v>125</v>
      </c>
      <c r="C11" s="574">
        <v>50000</v>
      </c>
      <c r="D11" s="575">
        <v>50000</v>
      </c>
      <c r="E11" s="576">
        <v>50000</v>
      </c>
    </row>
    <row r="12" spans="1:5" ht="51.75" thickBot="1" x14ac:dyDescent="0.25">
      <c r="A12" s="557">
        <v>7</v>
      </c>
      <c r="B12" s="558" t="s">
        <v>21</v>
      </c>
      <c r="C12" s="577">
        <f>C13+C14</f>
        <v>1999500</v>
      </c>
      <c r="D12" s="560">
        <f>D13+D14</f>
        <v>900000</v>
      </c>
      <c r="E12" s="561">
        <f>E13+E14</f>
        <v>900000</v>
      </c>
    </row>
    <row r="13" spans="1:5" ht="25.5" x14ac:dyDescent="0.2">
      <c r="A13" s="562">
        <v>71</v>
      </c>
      <c r="B13" s="563" t="s">
        <v>22</v>
      </c>
      <c r="C13" s="578">
        <v>977000</v>
      </c>
      <c r="D13" s="565">
        <v>400000</v>
      </c>
      <c r="E13" s="566">
        <v>400000</v>
      </c>
    </row>
    <row r="14" spans="1:5" ht="39" thickBot="1" x14ac:dyDescent="0.25">
      <c r="A14" s="572">
        <v>72</v>
      </c>
      <c r="B14" s="573" t="s">
        <v>78</v>
      </c>
      <c r="C14" s="590">
        <v>1022500</v>
      </c>
      <c r="D14" s="575">
        <v>500000</v>
      </c>
      <c r="E14" s="576">
        <v>500000</v>
      </c>
    </row>
    <row r="15" spans="1:5" ht="51.75" thickBot="1" x14ac:dyDescent="0.25">
      <c r="A15" s="557">
        <v>8</v>
      </c>
      <c r="B15" s="558" t="s">
        <v>456</v>
      </c>
      <c r="C15" s="577">
        <f>C16</f>
        <v>5500000</v>
      </c>
      <c r="D15" s="560">
        <v>0</v>
      </c>
      <c r="E15" s="561">
        <v>0</v>
      </c>
    </row>
    <row r="16" spans="1:5" ht="51.75" thickBot="1" x14ac:dyDescent="0.25">
      <c r="A16" s="728">
        <v>844</v>
      </c>
      <c r="B16" s="729" t="s">
        <v>457</v>
      </c>
      <c r="C16" s="730">
        <v>5500000</v>
      </c>
      <c r="D16" s="731">
        <v>0</v>
      </c>
      <c r="E16" s="732">
        <v>0</v>
      </c>
    </row>
    <row r="17" spans="1:5" x14ac:dyDescent="0.2">
      <c r="A17" s="584"/>
      <c r="B17" s="585"/>
      <c r="C17" s="586"/>
      <c r="D17" s="916"/>
      <c r="E17" s="916"/>
    </row>
    <row r="18" spans="1:5" x14ac:dyDescent="0.2">
      <c r="A18" s="584"/>
      <c r="B18" s="585"/>
      <c r="C18" s="586"/>
      <c r="D18" s="917"/>
      <c r="E18" s="917"/>
    </row>
    <row r="19" spans="1:5" x14ac:dyDescent="0.2">
      <c r="A19" s="584"/>
      <c r="B19" s="585"/>
      <c r="C19" s="586"/>
      <c r="D19" s="917"/>
      <c r="E19" s="917"/>
    </row>
    <row r="20" spans="1:5" ht="13.5" thickBot="1" x14ac:dyDescent="0.25">
      <c r="A20" s="584"/>
      <c r="B20" s="585"/>
      <c r="C20" s="586"/>
      <c r="D20" s="918"/>
      <c r="E20" s="918"/>
    </row>
    <row r="21" spans="1:5" ht="26.25" thickBot="1" x14ac:dyDescent="0.25">
      <c r="A21" s="725"/>
      <c r="B21" s="726" t="s">
        <v>323</v>
      </c>
      <c r="C21" s="727">
        <f>C22+C29+C32</f>
        <v>21689500</v>
      </c>
      <c r="D21" s="555">
        <f>D22+D29+D32</f>
        <v>8157500</v>
      </c>
      <c r="E21" s="556">
        <f>E22+E29+E32</f>
        <v>7623500</v>
      </c>
    </row>
    <row r="22" spans="1:5" ht="26.25" thickBot="1" x14ac:dyDescent="0.25">
      <c r="A22" s="711">
        <v>3</v>
      </c>
      <c r="B22" s="712" t="s">
        <v>24</v>
      </c>
      <c r="C22" s="713">
        <f>C23+C24+C25+C26+C27+C28</f>
        <v>8087000</v>
      </c>
      <c r="D22" s="714">
        <f>D23+D24+D25+D26+D27+D28</f>
        <v>6064000</v>
      </c>
      <c r="E22" s="715">
        <f>E23+E24+E25+E26+E27+E28</f>
        <v>5840000</v>
      </c>
    </row>
    <row r="23" spans="1:5" x14ac:dyDescent="0.2">
      <c r="A23" s="562">
        <v>31</v>
      </c>
      <c r="B23" s="563" t="s">
        <v>26</v>
      </c>
      <c r="C23" s="565">
        <v>2277500</v>
      </c>
      <c r="D23" s="587">
        <v>2208000</v>
      </c>
      <c r="E23" s="566">
        <v>2240000</v>
      </c>
    </row>
    <row r="24" spans="1:5" x14ac:dyDescent="0.2">
      <c r="A24" s="567">
        <v>32</v>
      </c>
      <c r="B24" s="568" t="s">
        <v>30</v>
      </c>
      <c r="C24" s="588">
        <v>3953500</v>
      </c>
      <c r="D24" s="570">
        <v>2500000</v>
      </c>
      <c r="E24" s="571">
        <v>2000000</v>
      </c>
    </row>
    <row r="25" spans="1:5" x14ac:dyDescent="0.2">
      <c r="A25" s="567">
        <v>34</v>
      </c>
      <c r="B25" s="568" t="s">
        <v>35</v>
      </c>
      <c r="C25" s="588">
        <v>263000</v>
      </c>
      <c r="D25" s="570">
        <v>150000</v>
      </c>
      <c r="E25" s="571">
        <v>1000000</v>
      </c>
    </row>
    <row r="26" spans="1:5" x14ac:dyDescent="0.2">
      <c r="A26" s="567">
        <v>35</v>
      </c>
      <c r="B26" s="568" t="s">
        <v>75</v>
      </c>
      <c r="C26" s="588">
        <v>90000</v>
      </c>
      <c r="D26" s="589">
        <v>150000</v>
      </c>
      <c r="E26" s="571"/>
    </row>
    <row r="27" spans="1:5" ht="51" x14ac:dyDescent="0.2">
      <c r="A27" s="567">
        <v>37</v>
      </c>
      <c r="B27" s="568" t="s">
        <v>79</v>
      </c>
      <c r="C27" s="588">
        <v>405000</v>
      </c>
      <c r="D27" s="570">
        <v>200000</v>
      </c>
      <c r="E27" s="571">
        <v>100000</v>
      </c>
    </row>
    <row r="28" spans="1:5" ht="13.5" thickBot="1" x14ac:dyDescent="0.25">
      <c r="A28" s="572">
        <v>38</v>
      </c>
      <c r="B28" s="573" t="s">
        <v>38</v>
      </c>
      <c r="C28" s="590">
        <v>1098000</v>
      </c>
      <c r="D28" s="575">
        <v>856000</v>
      </c>
      <c r="E28" s="576">
        <v>500000</v>
      </c>
    </row>
    <row r="29" spans="1:5" ht="51.75" thickBot="1" x14ac:dyDescent="0.25">
      <c r="A29" s="557">
        <v>4</v>
      </c>
      <c r="B29" s="558" t="s">
        <v>41</v>
      </c>
      <c r="C29" s="577">
        <f>C30+C31</f>
        <v>8497500</v>
      </c>
      <c r="D29" s="560">
        <f>D30+D31</f>
        <v>2093500</v>
      </c>
      <c r="E29" s="561">
        <f>E30+E31</f>
        <v>1783500</v>
      </c>
    </row>
    <row r="30" spans="1:5" ht="25.5" x14ac:dyDescent="0.2">
      <c r="A30" s="562">
        <v>41</v>
      </c>
      <c r="B30" s="563" t="s">
        <v>45</v>
      </c>
      <c r="C30" s="578">
        <v>400000</v>
      </c>
      <c r="D30" s="565">
        <v>193500</v>
      </c>
      <c r="E30" s="566">
        <v>193500</v>
      </c>
    </row>
    <row r="31" spans="1:5" ht="39" thickBot="1" x14ac:dyDescent="0.25">
      <c r="A31" s="579">
        <v>42</v>
      </c>
      <c r="B31" s="580" t="s">
        <v>46</v>
      </c>
      <c r="C31" s="581">
        <v>8097500</v>
      </c>
      <c r="D31" s="582">
        <v>1900000</v>
      </c>
      <c r="E31" s="583">
        <v>1590000</v>
      </c>
    </row>
    <row r="32" spans="1:5" ht="51" x14ac:dyDescent="0.2">
      <c r="A32" s="705">
        <v>5</v>
      </c>
      <c r="B32" s="706" t="s">
        <v>48</v>
      </c>
      <c r="C32" s="707">
        <f>C33+C34</f>
        <v>5105000</v>
      </c>
      <c r="D32" s="708">
        <v>0</v>
      </c>
      <c r="E32" s="709">
        <v>0</v>
      </c>
    </row>
    <row r="33" spans="1:5" ht="69.75" customHeight="1" x14ac:dyDescent="0.2">
      <c r="A33" s="710">
        <v>54</v>
      </c>
      <c r="B33" s="568" t="s">
        <v>394</v>
      </c>
      <c r="C33" s="667">
        <v>5105000</v>
      </c>
      <c r="D33" s="670">
        <v>0</v>
      </c>
      <c r="E33" s="670">
        <v>0</v>
      </c>
    </row>
  </sheetData>
  <mergeCells count="2">
    <mergeCell ref="A1:E1"/>
    <mergeCell ref="D17:E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26" sqref="B26:C26"/>
    </sheetView>
  </sheetViews>
  <sheetFormatPr defaultRowHeight="12.75" x14ac:dyDescent="0.2"/>
  <cols>
    <col min="3" max="3" width="60.5703125" customWidth="1"/>
    <col min="4" max="4" width="18.28515625" customWidth="1"/>
  </cols>
  <sheetData>
    <row r="1" spans="2:4" x14ac:dyDescent="0.2">
      <c r="B1" s="29"/>
      <c r="C1" s="29"/>
      <c r="D1" s="29"/>
    </row>
    <row r="2" spans="2:4" x14ac:dyDescent="0.2">
      <c r="B2" s="29"/>
      <c r="C2" s="29"/>
      <c r="D2" s="29"/>
    </row>
    <row r="3" spans="2:4" x14ac:dyDescent="0.2">
      <c r="B3" s="29"/>
      <c r="C3" s="29"/>
      <c r="D3" s="29"/>
    </row>
    <row r="4" spans="2:4" x14ac:dyDescent="0.2">
      <c r="B4" s="19" t="s">
        <v>53</v>
      </c>
      <c r="C4" s="30" t="s">
        <v>54</v>
      </c>
      <c r="D4" s="31"/>
    </row>
    <row r="5" spans="2:4" x14ac:dyDescent="0.2">
      <c r="B5" s="32"/>
      <c r="C5" s="30"/>
      <c r="D5" s="31"/>
    </row>
    <row r="6" spans="2:4" x14ac:dyDescent="0.2">
      <c r="B6" s="919" t="s">
        <v>23</v>
      </c>
      <c r="C6" s="920"/>
      <c r="D6" s="920"/>
    </row>
    <row r="7" spans="2:4" x14ac:dyDescent="0.2">
      <c r="B7" s="29"/>
      <c r="C7" s="30"/>
      <c r="D7" s="29"/>
    </row>
    <row r="8" spans="2:4" x14ac:dyDescent="0.2">
      <c r="B8" s="921" t="s">
        <v>493</v>
      </c>
      <c r="C8" s="900"/>
      <c r="D8" s="900"/>
    </row>
    <row r="9" spans="2:4" x14ac:dyDescent="0.2">
      <c r="B9" s="921" t="s">
        <v>492</v>
      </c>
      <c r="C9" s="900"/>
      <c r="D9" s="900"/>
    </row>
    <row r="10" spans="2:4" x14ac:dyDescent="0.2">
      <c r="B10" s="29"/>
      <c r="C10" s="30"/>
      <c r="D10" s="29"/>
    </row>
    <row r="11" spans="2:4" x14ac:dyDescent="0.2">
      <c r="B11" s="29"/>
      <c r="C11" s="30"/>
      <c r="D11" s="29"/>
    </row>
    <row r="12" spans="2:4" x14ac:dyDescent="0.2">
      <c r="B12" s="29"/>
      <c r="C12" s="30"/>
      <c r="D12" s="29"/>
    </row>
    <row r="13" spans="2:4" x14ac:dyDescent="0.2">
      <c r="B13" s="29"/>
      <c r="C13" s="33" t="s">
        <v>55</v>
      </c>
      <c r="D13" s="29"/>
    </row>
    <row r="14" spans="2:4" x14ac:dyDescent="0.2">
      <c r="B14" s="29"/>
      <c r="C14" s="33"/>
      <c r="D14" s="29"/>
    </row>
    <row r="15" spans="2:4" x14ac:dyDescent="0.2">
      <c r="B15" s="29"/>
      <c r="C15" s="33"/>
      <c r="D15" s="29"/>
    </row>
    <row r="16" spans="2:4" x14ac:dyDescent="0.2">
      <c r="B16" s="29"/>
      <c r="C16" s="30"/>
      <c r="D16" s="29"/>
    </row>
    <row r="17" spans="1:6" x14ac:dyDescent="0.2">
      <c r="B17" s="164" t="s">
        <v>57</v>
      </c>
      <c r="C17" s="617" t="s">
        <v>494</v>
      </c>
      <c r="D17" s="29"/>
    </row>
    <row r="18" spans="1:6" x14ac:dyDescent="0.2">
      <c r="B18" s="164" t="s">
        <v>56</v>
      </c>
      <c r="C18" s="617" t="s">
        <v>495</v>
      </c>
      <c r="D18" s="29"/>
    </row>
    <row r="19" spans="1:6" x14ac:dyDescent="0.2">
      <c r="B19" s="29"/>
      <c r="C19" s="30"/>
      <c r="D19" s="29"/>
    </row>
    <row r="20" spans="1:6" x14ac:dyDescent="0.2">
      <c r="B20" s="29"/>
      <c r="C20" s="34" t="s">
        <v>58</v>
      </c>
      <c r="D20" s="29"/>
    </row>
    <row r="21" spans="1:6" x14ac:dyDescent="0.2">
      <c r="B21" s="29"/>
      <c r="C21" s="34"/>
      <c r="D21" s="29"/>
    </row>
    <row r="22" spans="1:6" x14ac:dyDescent="0.2">
      <c r="B22" s="29"/>
      <c r="C22" s="34" t="s">
        <v>74</v>
      </c>
      <c r="D22" s="29"/>
    </row>
    <row r="23" spans="1:6" x14ac:dyDescent="0.2">
      <c r="B23" s="29"/>
      <c r="C23" s="34" t="s">
        <v>472</v>
      </c>
      <c r="D23" s="29"/>
    </row>
    <row r="24" spans="1:6" x14ac:dyDescent="0.2">
      <c r="B24" s="29"/>
      <c r="C24" s="34"/>
      <c r="D24" s="29"/>
    </row>
    <row r="25" spans="1:6" x14ac:dyDescent="0.2">
      <c r="B25" s="29"/>
      <c r="C25" s="30"/>
      <c r="D25" s="29"/>
    </row>
    <row r="26" spans="1:6" x14ac:dyDescent="0.2">
      <c r="A26" s="615" t="s">
        <v>350</v>
      </c>
      <c r="B26" s="922" t="s">
        <v>496</v>
      </c>
      <c r="C26" s="895"/>
      <c r="D26" s="29"/>
      <c r="F26" s="163"/>
    </row>
    <row r="27" spans="1:6" x14ac:dyDescent="0.2">
      <c r="C27" s="7"/>
      <c r="F27" s="163"/>
    </row>
  </sheetData>
  <mergeCells count="4">
    <mergeCell ref="B6:D6"/>
    <mergeCell ref="B8:D8"/>
    <mergeCell ref="B9:D9"/>
    <mergeCell ref="B26:C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Marta Kucelj</cp:lastModifiedBy>
  <cp:lastPrinted>2020-05-11T08:22:30Z</cp:lastPrinted>
  <dcterms:created xsi:type="dcterms:W3CDTF">2004-02-16T15:22:46Z</dcterms:created>
  <dcterms:modified xsi:type="dcterms:W3CDTF">2020-05-25T09:01:52Z</dcterms:modified>
</cp:coreProperties>
</file>