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7"/>
  </bookViews>
  <sheets>
    <sheet name="OPCI DIO" sheetId="1" r:id="rId1"/>
    <sheet name="RnZaduzivanja" sheetId="2" r:id="rId2"/>
    <sheet name="PRIHODI" sheetId="3" r:id="rId3"/>
    <sheet name="RASHODI" sheetId="4" r:id="rId4"/>
    <sheet name="PROJEKCIJE" sheetId="5" r:id="rId5"/>
    <sheet name="Općinsko vijeće" sheetId="6" r:id="rId6"/>
    <sheet name="Upravni odjel" sheetId="7" r:id="rId7"/>
    <sheet name="ZakljucneOd" sheetId="8" r:id="rId8"/>
  </sheets>
  <definedNames>
    <definedName name="_xlnm.Print_Area" localSheetId="0">'OPCI DIO'!$A$1:$O$42</definedName>
    <definedName name="_xlnm.Print_Area" localSheetId="5">'Općinsko vijeće'!$A$1:$I$39</definedName>
    <definedName name="_xlnm.Print_Area_1">'OPCI DIO'!$A$1:$O$42</definedName>
    <definedName name="_xlnm.Print_Area_6">'Općinsko vijeće'!$A$1:$I$39</definedName>
  </definedNames>
  <calcPr fullCalcOnLoad="1"/>
</workbook>
</file>

<file path=xl/sharedStrings.xml><?xml version="1.0" encoding="utf-8"?>
<sst xmlns="http://schemas.openxmlformats.org/spreadsheetml/2006/main" count="863" uniqueCount="427">
  <si>
    <t xml:space="preserve"> Na temelju članka 110. Zakona o Proračunu ( NN broj 87/08, 136/12 i 15/15 ), Pravilnika o polugodišnjem i godišnjem izvještavanju o izvršenju Proračuna (NN24/13) </t>
  </si>
  <si>
    <t xml:space="preserve"> i članka 34. i 35. Statuta Općine Velika Ludina ("Službene novine" Općine Velika Ludina broj  6/09, 7/11, 2/13 i 6/14)</t>
  </si>
  <si>
    <t>Općinsko vijeće Općine Velika Ludina na svojoj 38. sjednici održanoj 11.04.2017. god. donijelo je</t>
  </si>
  <si>
    <t>IZVJEŠTAJ O IZVRŠENJU PRORAČUNA OPĆINE VELIKA LUDINA</t>
  </si>
  <si>
    <t>ZA 2016. GODINU</t>
  </si>
  <si>
    <t>I</t>
  </si>
  <si>
    <t xml:space="preserve">      OPĆI DIO</t>
  </si>
  <si>
    <t>Članak 1.</t>
  </si>
  <si>
    <t>Proračun Općine Velika Ludina za 2016. godinu (Službene novine  Općine Velika Ludina br 08/15) ostvaren je u 2016.godini kako slijedi :</t>
  </si>
  <si>
    <t xml:space="preserve">   RAČUNA PRIHODA I RASHODA</t>
  </si>
  <si>
    <t>A</t>
  </si>
  <si>
    <t>izvršenje 2015.</t>
  </si>
  <si>
    <t>izvorni plan za 2016.</t>
  </si>
  <si>
    <t>tekući plan za 2016.</t>
  </si>
  <si>
    <t>izvršenje za 2016.</t>
  </si>
  <si>
    <t>indeks 4/3</t>
  </si>
  <si>
    <t>indeks 4/1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</si>
  <si>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</si>
  <si>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</si>
  <si>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</si>
  <si>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</si>
  <si>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</si>
  <si>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B</t>
  </si>
  <si>
    <t>raspoloživa sredstva iz prethodnih godina</t>
  </si>
  <si>
    <t>RAČUN FINANCIRANJA</t>
  </si>
  <si>
    <t>C</t>
  </si>
  <si>
    <t>neto financiranje</t>
  </si>
  <si>
    <t>višak / manjak + raspoloživa sredstva iz prethodnih godina + neto financiranje</t>
  </si>
  <si>
    <t xml:space="preserve">                                         Članak 2.</t>
  </si>
  <si>
    <t xml:space="preserve">Prihodi i rashodi te primici i izdaci po ekonomskoj klasifikaciji utvrđuje se u Računu prihoda </t>
  </si>
  <si>
    <r>
      <t xml:space="preserve"> </t>
    </r>
    <r>
      <rPr>
        <sz val="10"/>
        <rFont val="Arial"/>
        <family val="2"/>
      </rPr>
      <t>i rashoda i Računu financiranja za 2016. godinu kako slijedi:</t>
    </r>
  </si>
  <si>
    <t>RASPOLOŽIVA SREDSTVA IZ PRETHODNE GODINE</t>
  </si>
  <si>
    <t>Broj konta</t>
  </si>
  <si>
    <t>Naziv izdataka</t>
  </si>
  <si>
    <t>indeks 6/5</t>
  </si>
  <si>
    <t>indeks 6/3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</si>
  <si>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</si>
  <si>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</si>
  <si>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</si>
  <si>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</si>
  <si>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</si>
  <si>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</si>
  <si>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</si>
  <si>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PRIHODI POSLOVANJA</t>
  </si>
  <si>
    <t>Naziv prihoda</t>
  </si>
  <si>
    <t>PRIHODI UKUPNO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</si>
  <si>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</si>
  <si>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</si>
  <si>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</si>
  <si>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</si>
  <si>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</si>
  <si>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Kapitalne pomoći od institucija i tijela Europske unije</t>
  </si>
  <si>
    <t>Pomoći iz Proračuna</t>
  </si>
  <si>
    <t>Tekuće pomoći od HZMO, HZZ, HZZO</t>
  </si>
  <si>
    <t>II. Izmjene i dopune Proračuna Općine Velika Ludina za 2016. godinu sastoje se od :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</si>
  <si>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</si>
  <si>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</si>
  <si>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</si>
  <si>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</si>
  <si>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</si>
  <si>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</si>
  <si>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Donacije od pravnih fizičkih osoba izvan općeg proračuna</t>
  </si>
  <si>
    <t>Kapitalne donacije od ostalih subjekata izvan općeg proračuna</t>
  </si>
  <si>
    <t>Kazne, upravne mjere i ostali prihodi</t>
  </si>
  <si>
    <t>Kazne za prekršaje</t>
  </si>
  <si>
    <t>PRIHODI OD PRODAJE NEFINANCIJSKE IMOVINE</t>
  </si>
  <si>
    <t>Prihodi od prodaje neproizv. imovine</t>
  </si>
  <si>
    <t>Prihodi od prodaje materijalne imovine - prirodnih bogatstava-POLJOPRIVREDNO ZEMLJIŠTE</t>
  </si>
  <si>
    <t>Prihodi od prodaje materijalne imovine - prirodnih bogatstava-GRAĐEVINSKO ZEMLJIŠTE</t>
  </si>
  <si>
    <t>Prihodi od prodaje proizv. dugotrajne imovine</t>
  </si>
  <si>
    <t>Prihodi od prodaje građevinskih objekata-POSLOVNI OBJEKTI</t>
  </si>
  <si>
    <t>Prihodi od prodaje građevinskih objekata-STAMBENI OBJEKTI</t>
  </si>
  <si>
    <t>RASHODI POSLOVANJA</t>
  </si>
  <si>
    <t>Naziv rashoda</t>
  </si>
  <si>
    <t>UKUPNO RASHODI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</si>
  <si>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</si>
  <si>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</si>
  <si>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</si>
  <si>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</si>
  <si>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</si>
  <si>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</si>
  <si>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</si>
  <si>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</si>
  <si>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izan radnog odnosa</t>
  </si>
  <si>
    <t>Ostali nespomenuti rashodi poslovanja</t>
  </si>
  <si>
    <t>Financijski rashodi</t>
  </si>
  <si>
    <t>Ostali financijski rashodi</t>
  </si>
  <si>
    <t>Subvencije</t>
  </si>
  <si>
    <t>Subvencije trgovačkim društvima izvan javnog sektora</t>
  </si>
  <si>
    <t>Subvencije u poljoprivredi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</si>
  <si>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</si>
  <si>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</si>
  <si>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</si>
  <si>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Naknade građanima i kućanstvima na temelju osiguranja i druge naknade </t>
  </si>
  <si>
    <t>Naknade građanima i kućanstvima iz Proračuna</t>
  </si>
  <si>
    <t>Ostali rashodi</t>
  </si>
  <si>
    <t>Tekuće donacije</t>
  </si>
  <si>
    <t>Kapitalne donacije</t>
  </si>
  <si>
    <t>Kazne, penali i naknade štete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</si>
  <si>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</si>
  <si>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</si>
  <si>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</si>
  <si>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</si>
  <si>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</si>
  <si>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</si>
  <si>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</si>
  <si>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Ulaganje u računalne programe</t>
  </si>
  <si>
    <t>PROJEKCIJE PRORAČUNA ZA 2017. i 2018. godinu</t>
  </si>
  <si>
    <r>
      <t>V</t>
    </r>
    <r>
      <rPr>
        <b/>
        <i/>
        <sz val="10"/>
        <rFont val="Arial"/>
        <family val="2"/>
      </rPr>
      <t>RSTA PRIHODA / PRIMITAKA</t>
    </r>
  </si>
  <si>
    <t>plan za     2016.</t>
  </si>
  <si>
    <t>projekcija za 2017.</t>
  </si>
  <si>
    <t>projekcija za 2018.</t>
  </si>
  <si>
    <t>UKUPNO PRIHODI I PRIMICI</t>
  </si>
  <si>
    <t>Prihodi od imovine</t>
  </si>
  <si>
    <t>Donacije od pravnih i fizičkih osoba izvan općeg proračuna</t>
  </si>
  <si>
    <t>Prihodi od prodaje proizvedene dugotrajne imovine</t>
  </si>
  <si>
    <t>VRSTA RASHODA / IZDATAKA</t>
  </si>
  <si>
    <t>UKUPNO RASHODI I IZDACI</t>
  </si>
  <si>
    <t>II    P O S E B N I  D I O</t>
  </si>
  <si>
    <t xml:space="preserve">     U K U P N O  R A S H O D I  I  I Z D A C I</t>
  </si>
  <si>
    <t>RAZDJEL 001</t>
  </si>
  <si>
    <t>OPĆINSKO  VIJEĆE</t>
  </si>
  <si>
    <t>GLAVA  00101</t>
  </si>
  <si>
    <t>OPĆINSKO VIJEĆE</t>
  </si>
  <si>
    <t>Program 1001</t>
  </si>
  <si>
    <t xml:space="preserve">Donošenje akata i mjera iz djelokruga predstavničkog,izvršnog tijela i mjesne samouprave                                              </t>
  </si>
  <si>
    <t>Aktivnost:    A100101</t>
  </si>
  <si>
    <t xml:space="preserve">Predstavnička i izvršna tijela                  </t>
  </si>
  <si>
    <t>Funkcija:0100 Opće javne usluge</t>
  </si>
  <si>
    <t xml:space="preserve">           Izvor: </t>
  </si>
  <si>
    <t>Prihodi za posebne namjene</t>
  </si>
  <si>
    <t>Rashodi poslovanja</t>
  </si>
  <si>
    <t>Ostali rashodi poslovanja</t>
  </si>
  <si>
    <t>Program 1002</t>
  </si>
  <si>
    <t>Program političkih stranaka</t>
  </si>
  <si>
    <t>Aktivnost:    A100201</t>
  </si>
  <si>
    <t>Osnovne funkcije stranaka</t>
  </si>
  <si>
    <t xml:space="preserve">            Izvor:</t>
  </si>
  <si>
    <t>Donacije i ostali rashodi</t>
  </si>
  <si>
    <t>Tekuće donacije u novcu</t>
  </si>
  <si>
    <t>Aktivnost:    A100202</t>
  </si>
  <si>
    <t>Dan općine</t>
  </si>
  <si>
    <t>Aktivnost:    A100203</t>
  </si>
  <si>
    <t>Održavanje izbora</t>
  </si>
  <si>
    <t>RAZDJEL 002</t>
  </si>
  <si>
    <t>JEDINSTVENI UPRAVNI ODJEL</t>
  </si>
  <si>
    <t>6/14)  Općinsko vijeće Općine Velika Ludina na svojoj 29. sjednici održanoj _______2016. god.</t>
  </si>
  <si>
    <t>JEDINSTVENI  UPRAVNI  ODJEL</t>
  </si>
  <si>
    <t>Program :1003 Jedinstveni upravni odjel</t>
  </si>
  <si>
    <t>Aktivnost: A100301</t>
  </si>
  <si>
    <t>Funkcija:01 Opće javne usluge</t>
  </si>
  <si>
    <t xml:space="preserve">           Izvor:</t>
  </si>
  <si>
    <t>Opći prihodi i primici i prihodi za posebne namjene</t>
  </si>
  <si>
    <t>Plaće (Bruto)</t>
  </si>
  <si>
    <t>Plaće za redovni rad</t>
  </si>
  <si>
    <t>Plaće za vježbenike</t>
  </si>
  <si>
    <t>Doprinosi na plaću</t>
  </si>
  <si>
    <t>Doprinosi za mirovinsko osiguranje</t>
  </si>
  <si>
    <t>Doprinosi za obvezno zdravstveno osiguranje</t>
  </si>
  <si>
    <t>Doprinosi za obvezno osiguranje u slučaju nezaposlenosti</t>
  </si>
  <si>
    <t xml:space="preserve">Naknade troškova zaposlenima </t>
  </si>
  <si>
    <t>Naknade troškova zaposlenima (dnevnice)</t>
  </si>
  <si>
    <t>Službena putovanja (privatni auto u službene svrhe)</t>
  </si>
  <si>
    <t>Naknada za prijevoz na posao i s posla</t>
  </si>
  <si>
    <t>Seminari, savjetovanja, simpoziji</t>
  </si>
  <si>
    <t>Tečajevi i stručni ispiti</t>
  </si>
  <si>
    <r>
      <t>Ak</t>
    </r>
    <r>
      <rPr>
        <b/>
        <sz val="8"/>
        <color indexed="8"/>
        <rFont val="Arial"/>
        <family val="2"/>
      </rPr>
      <t>tivnost:A00302</t>
    </r>
  </si>
  <si>
    <t xml:space="preserve">             Izvor:</t>
  </si>
  <si>
    <t xml:space="preserve">Uredski materijal </t>
  </si>
  <si>
    <t>Literatura (publikacije, glasila, časopis, knjige i ostalo)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</si>
  <si>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</si>
  <si>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</si>
  <si>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</si>
  <si>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</si>
  <si>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</si>
  <si>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Materijal i dijelovi za održavanje transportnih sredstava</t>
  </si>
  <si>
    <t>Ostali materijal i dijelovi za tekuće i investicijsko održavanje-dom</t>
  </si>
  <si>
    <t>Sitni inventar</t>
  </si>
  <si>
    <t>Auto gume</t>
  </si>
  <si>
    <t>Službena, radna i zaštitna odjeća</t>
  </si>
  <si>
    <t>Usluge telefona, pošte i prijevoza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</si>
  <si>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</si>
  <si>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</si>
  <si>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</si>
  <si>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</si>
  <si>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</si>
  <si>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</si>
  <si>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Elektronski mediji-Mreža TV, Jabuka TV</t>
  </si>
  <si>
    <t>Usluga objave čestitki</t>
  </si>
  <si>
    <t>Tisak-Moslavački list</t>
  </si>
  <si>
    <t>Objava oglasa</t>
  </si>
  <si>
    <t>Komunalne usluge</t>
  </si>
  <si>
    <t>Opskrba vodom</t>
  </si>
  <si>
    <t>Iznošenje i odvoz smeća</t>
  </si>
  <si>
    <t>Naplata javne rasvjete</t>
  </si>
  <si>
    <t>Intelektualne i osobne usluge</t>
  </si>
  <si>
    <t>Autorski honorari</t>
  </si>
  <si>
    <t>Ugovori o djelu</t>
  </si>
  <si>
    <t>Usluge javnog bilježnika</t>
  </si>
  <si>
    <t>Usluge odvjetnika i pravnog savjetovanja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</si>
  <si>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</si>
  <si>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</si>
  <si>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</si>
  <si>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</si>
  <si>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</si>
  <si>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Ostale računalne usluge</t>
  </si>
  <si>
    <t>Ostale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</si>
  <si>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</si>
  <si>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</si>
  <si>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</si>
  <si>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</si>
  <si>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</si>
  <si>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Premije osiguranja</t>
  </si>
  <si>
    <t>Premija osiguranja prijevoznih sredstava</t>
  </si>
  <si>
    <t>Premija osiguranja ostale imovine-objekti</t>
  </si>
  <si>
    <t>Premije osiguranja zaposlenih</t>
  </si>
  <si>
    <t>Reprezentacija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</si>
  <si>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</si>
  <si>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</si>
  <si>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</si>
  <si>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</si>
  <si>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</si>
  <si>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</si>
  <si>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r>
      <t>Ak</t>
    </r>
    <r>
      <rPr>
        <b/>
        <sz val="8"/>
        <color indexed="8"/>
        <rFont val="Arial"/>
        <family val="2"/>
      </rPr>
      <t>tivnost:A00303</t>
    </r>
  </si>
  <si>
    <t>Izvor:</t>
  </si>
  <si>
    <t>Bankarske usluge i usluge platnog prometa</t>
  </si>
  <si>
    <t>Držani proračun 5%</t>
  </si>
  <si>
    <t>Usluge Moslavina 5%</t>
  </si>
  <si>
    <t xml:space="preserve">Zatezne kamate </t>
  </si>
  <si>
    <t>KAPITALNI PROJEKT</t>
  </si>
  <si>
    <t>Rashodi za nabavu dugotrajne neproizvodne imovine</t>
  </si>
  <si>
    <t>K100301</t>
  </si>
  <si>
    <t xml:space="preserve">              Izvor:</t>
  </si>
  <si>
    <t>Rashodi za nabavu nefinancijske imovine</t>
  </si>
  <si>
    <t>Rashodi za nabavu dugotrajne neproizvedne imovine</t>
  </si>
  <si>
    <t>Materijalna imovina-prirodna bogatstva</t>
  </si>
  <si>
    <t>Ostala zemljišta</t>
  </si>
  <si>
    <t>Ostrala nematerijalna imovina-prijekti</t>
  </si>
  <si>
    <t>Ostrala nematerijalna imovina-izmjera ceste za struju Ruškovica)</t>
  </si>
  <si>
    <t>Program 1004:  Upravljanje imovinom</t>
  </si>
  <si>
    <t xml:space="preserve">Aktivnost: A 100401   </t>
  </si>
  <si>
    <t>Održavanje zgrada za redovno korištenje</t>
  </si>
  <si>
    <t xml:space="preserve">                Izvor:</t>
  </si>
  <si>
    <t xml:space="preserve">Kapitalni projekt:     </t>
  </si>
  <si>
    <t xml:space="preserve">Uređenje pučkih domova-Grabrov potok </t>
  </si>
  <si>
    <t xml:space="preserve"> K 100401  </t>
  </si>
  <si>
    <t xml:space="preserve">               Izvor:</t>
  </si>
  <si>
    <t>Rashodi za nabavu dugotrajne proizvedne imovine</t>
  </si>
  <si>
    <t>Uređenje pučkih domova-Kompator</t>
  </si>
  <si>
    <t xml:space="preserve"> K 100402    </t>
  </si>
  <si>
    <t>Program:1005 Razvoj i sigurnost prometa</t>
  </si>
  <si>
    <t>Županijska cesta 3158 Okoli</t>
  </si>
  <si>
    <t xml:space="preserve"> K 100501</t>
  </si>
  <si>
    <t>Funkcija:04 Ekonomski poslovi</t>
  </si>
  <si>
    <t>Županijska cesta 3124 Vidrenjak</t>
  </si>
  <si>
    <t xml:space="preserve"> K 100502</t>
  </si>
  <si>
    <t xml:space="preserve">Program:1006 </t>
  </si>
  <si>
    <t>Opremanje uredskog prostora</t>
  </si>
  <si>
    <t>Rashodi za nabavu dugotrajne proizvodne imovine</t>
  </si>
  <si>
    <t>K100601</t>
  </si>
  <si>
    <t>Uredska oprema i namještaj</t>
  </si>
  <si>
    <t>Nematerijalna proizvedna imovina</t>
  </si>
  <si>
    <t>VATROGASTVO I CIVILNA ZAŠTITA</t>
  </si>
  <si>
    <t>Program 1007:  Organiziranje i provođenje zaštite i spašavanja</t>
  </si>
  <si>
    <t xml:space="preserve">Aktivnost: A 100701    </t>
  </si>
  <si>
    <t>Osnovna djelatnost zaštite od požara    VZO općine</t>
  </si>
  <si>
    <t>Funkcija: 03 Javni red i sigurnost</t>
  </si>
  <si>
    <t xml:space="preserve">                  Izvor:</t>
  </si>
  <si>
    <t xml:space="preserve">Tekuće donacije </t>
  </si>
  <si>
    <t xml:space="preserve">Aktivnost: A 100702    </t>
  </si>
  <si>
    <t>Civilna zaštita</t>
  </si>
  <si>
    <t xml:space="preserve">Aktivnost: A 100703    </t>
  </si>
  <si>
    <t>Hrvatska gorska služba spašavanja</t>
  </si>
  <si>
    <t>KOMUNALNA  INFRASTRUKTURA</t>
  </si>
  <si>
    <t>Program 1008:  Održavanje objekata i uređaja komunalne infrastrukture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</si>
  <si>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</si>
  <si>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</si>
  <si>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Funkcija: 04 Ekonomski poslovi</t>
  </si>
  <si>
    <t xml:space="preserve">Aktivnost: A 100802                 </t>
  </si>
  <si>
    <t xml:space="preserve">Održavanje cesta u zimskim uvjetima                  </t>
  </si>
  <si>
    <t xml:space="preserve">Aktivnost: A 100803                      </t>
  </si>
  <si>
    <t xml:space="preserve">Održavanje javnih i zelenih površina </t>
  </si>
  <si>
    <t xml:space="preserve">               </t>
  </si>
  <si>
    <t xml:space="preserve">Aktivnost: A 100804    </t>
  </si>
  <si>
    <t xml:space="preserve"> Rashodi za uređaje i javnu rasvjetu</t>
  </si>
  <si>
    <t>Aktivnost A100805</t>
  </si>
  <si>
    <t>Popravak i nabava prometnih znakova</t>
  </si>
  <si>
    <r>
      <t>Funkcija</t>
    </r>
    <r>
      <rPr>
        <sz val="8"/>
        <color indexed="8"/>
        <rFont val="Arial"/>
        <family val="2"/>
      </rPr>
      <t xml:space="preserve">: </t>
    </r>
    <r>
      <rPr>
        <b/>
        <sz val="8"/>
        <color indexed="8"/>
        <rFont val="Arial"/>
        <family val="2"/>
      </rPr>
      <t>04 Ekonomski poslovi</t>
    </r>
  </si>
  <si>
    <t xml:space="preserve">GOSPODARSTVO                                         </t>
  </si>
  <si>
    <t>Program 1009:  Potpora u poljoprivredi</t>
  </si>
  <si>
    <t xml:space="preserve">Aktivnost: A 100901  </t>
  </si>
  <si>
    <t>Poticaji u poljoprivredi</t>
  </si>
  <si>
    <t>Subvencije poljoprivrednicima</t>
  </si>
  <si>
    <t xml:space="preserve">Aktivnost: A 100902  </t>
  </si>
  <si>
    <t>Sufinanciranje troška osjemenjivanja krava plotkinja</t>
  </si>
  <si>
    <t xml:space="preserve">Aktivnost: A100903                                                            </t>
  </si>
  <si>
    <t xml:space="preserve">Naknada štete      </t>
  </si>
  <si>
    <t>Funkcija: 04 Opće javne usluge</t>
  </si>
  <si>
    <t>pomoći</t>
  </si>
  <si>
    <t xml:space="preserve">Naknada štete </t>
  </si>
  <si>
    <t>Program 1010 Jačanje gospodarstva</t>
  </si>
  <si>
    <t xml:space="preserve">Aktivnost: A 101001  </t>
  </si>
  <si>
    <t>Sufinanciranje kamata</t>
  </si>
  <si>
    <t>sufinanciranje kamata</t>
  </si>
  <si>
    <t>ŠKOLSTVO</t>
  </si>
  <si>
    <t>Program 1011: Javne potrebe iznad standarda u školstvu</t>
  </si>
  <si>
    <t xml:space="preserve">Aktivnost: A101101  </t>
  </si>
  <si>
    <t xml:space="preserve"> Sufinanciranje troškova školske kuhinje</t>
  </si>
  <si>
    <t xml:space="preserve">  u OSNOVNOJ ŠKOLI LUDINA</t>
  </si>
  <si>
    <t>Funkcija: 09 Obrazovanje</t>
  </si>
  <si>
    <t xml:space="preserve">                 Izvor:</t>
  </si>
  <si>
    <t xml:space="preserve">Aktivnost A 101102:   </t>
  </si>
  <si>
    <t xml:space="preserve"> Ostale tekuće donacije-škola plivanja</t>
  </si>
  <si>
    <t xml:space="preserve">   </t>
  </si>
  <si>
    <t>OSNOVNA ŠKOLA LUDINA</t>
  </si>
  <si>
    <r>
      <t>T</t>
    </r>
    <r>
      <rPr>
        <sz val="8"/>
        <color indexed="8"/>
        <rFont val="Arial"/>
        <family val="2"/>
      </rPr>
      <t xml:space="preserve">ekuće donacije </t>
    </r>
  </si>
  <si>
    <t xml:space="preserve">Aktivnost A 101103: </t>
  </si>
  <si>
    <t>Stipendije i školarine</t>
  </si>
  <si>
    <t>Naknade građanima i kućanstvima na temelju osiguranja i druge naknade</t>
  </si>
  <si>
    <t>Ostale naknade građanima i kućanstvima iz proračuna</t>
  </si>
  <si>
    <t xml:space="preserve">Aktivnost A 101104: </t>
  </si>
  <si>
    <t>Sufinanciranje učeničkih domova</t>
  </si>
  <si>
    <t>SOCIJALNA SKRB</t>
  </si>
  <si>
    <t>Program 1012: Socijalna skrb</t>
  </si>
  <si>
    <t xml:space="preserve">Aktivnost A 101201:                        </t>
  </si>
  <si>
    <t xml:space="preserve">Pomoć za stanovanje, jednokratne pomoći   </t>
  </si>
  <si>
    <t>Funkcija: 10 Socijalna skrb</t>
  </si>
  <si>
    <t>Naknade građanima i kućanstvima u novcu</t>
  </si>
  <si>
    <t xml:space="preserve">Aktivnost A 101201:                  </t>
  </si>
  <si>
    <t xml:space="preserve">Jednokratne novčane pomoći roditeljima-novorođenčad </t>
  </si>
  <si>
    <t xml:space="preserve">Aktivnost A 101201:         </t>
  </si>
  <si>
    <t xml:space="preserve">Podmirenje troškova drva za ogrijev   </t>
  </si>
  <si>
    <t>Program 1013: Zaštita, očuvanje i unapređenje zdravlja</t>
  </si>
  <si>
    <t xml:space="preserve">Aktivnost: A 101301 </t>
  </si>
  <si>
    <t>Deratizacija</t>
  </si>
  <si>
    <t>Funkcija: 07 Zdravstvo</t>
  </si>
  <si>
    <t>Aktivnost: A 101302</t>
  </si>
  <si>
    <t>Sanitarno-higijeničarski poslovi</t>
  </si>
  <si>
    <t xml:space="preserve">Aktivnost: A 101303 </t>
  </si>
  <si>
    <t>Troškovi prijevoza laboratorijskih uzoraka</t>
  </si>
  <si>
    <t xml:space="preserve">Funkcija:07 Zdravstvo </t>
  </si>
  <si>
    <t xml:space="preserve">PROGRAMSKA DJELATNOST SPORTA    </t>
  </si>
  <si>
    <t>Program 1014: Razvoj sporta i rekreacije</t>
  </si>
  <si>
    <t xml:space="preserve">Aktivnost A 101401    </t>
  </si>
  <si>
    <t xml:space="preserve"> NK " Sokol " </t>
  </si>
  <si>
    <t>Funkcija :08  Rekreacija, kultura i religija</t>
  </si>
  <si>
    <t xml:space="preserve">               Izvor: </t>
  </si>
  <si>
    <t xml:space="preserve">Aktivnost A 101402   </t>
  </si>
  <si>
    <t xml:space="preserve"> RK " Laurus " </t>
  </si>
  <si>
    <t xml:space="preserve">Aktivnost A 101403  </t>
  </si>
  <si>
    <t xml:space="preserve">   "Šaran"športsko ribolovna udruga</t>
  </si>
  <si>
    <t xml:space="preserve">Aktivnost A 101404   </t>
  </si>
  <si>
    <t>Ostala sportska društva</t>
  </si>
  <si>
    <t xml:space="preserve">ZAŠTITA OKOLIŠA    </t>
  </si>
  <si>
    <t>Program 1015: Zaštita okoliša</t>
  </si>
  <si>
    <t xml:space="preserve">Aktivnost A 101501   </t>
  </si>
  <si>
    <t>Odvoz i zbrinjavanje otpada, sanacija komunalne deponije</t>
  </si>
  <si>
    <t>Funkcija : 05 Zaštita okoliša</t>
  </si>
  <si>
    <t xml:space="preserve">Aktivnost A 101502  </t>
  </si>
  <si>
    <t xml:space="preserve"> Dimnjačarske i ekološke usluge</t>
  </si>
  <si>
    <t xml:space="preserve">Aktivnost A 101503   </t>
  </si>
  <si>
    <t>Čišćenje smetlišta</t>
  </si>
  <si>
    <t xml:space="preserve">Kapitalni projekt:    </t>
  </si>
  <si>
    <t xml:space="preserve">Izgradnja reciklažnog dvorišta </t>
  </si>
  <si>
    <t xml:space="preserve">K 101501  </t>
  </si>
  <si>
    <t>Pomoći</t>
  </si>
  <si>
    <t>Aktivnost: A 101506</t>
  </si>
  <si>
    <t>Zbrinjavanje ambalažnog otpada</t>
  </si>
  <si>
    <t xml:space="preserve"> DJELATNOST KULTURE        </t>
  </si>
  <si>
    <t>Program 1016:  Obnova sakralnih objekata</t>
  </si>
  <si>
    <t xml:space="preserve">Aktivnost A 101601   </t>
  </si>
  <si>
    <t xml:space="preserve"> Crkva Sv. Mihaela u V. Ludini</t>
  </si>
  <si>
    <r>
      <t>Funkcija: 08 Rekreacija, kultura i religij</t>
    </r>
    <r>
      <rPr>
        <b/>
        <sz val="10"/>
        <color indexed="8"/>
        <rFont val="Arial"/>
        <family val="2"/>
      </rPr>
      <t>a</t>
    </r>
  </si>
  <si>
    <t>Program 1017: Program očuvanja kulturne baštine</t>
  </si>
  <si>
    <t xml:space="preserve">Aktivnost A 101701    </t>
  </si>
  <si>
    <t xml:space="preserve">  KUD-a "Mijo Stuparić" </t>
  </si>
  <si>
    <t>Funkcija: 08 Rekreacija, kultura i religija</t>
  </si>
  <si>
    <t>RAZVOJ CIVILNOG DRUŠTVA</t>
  </si>
  <si>
    <t>Program 1018: Razvoj civilnog društva</t>
  </si>
  <si>
    <t>Aktivnost A 101801:</t>
  </si>
  <si>
    <t xml:space="preserve"> UHVIBDR Velika Ludina</t>
  </si>
  <si>
    <t>Aktivnost A 101802:</t>
  </si>
  <si>
    <t xml:space="preserve"> LAG Moslavina</t>
  </si>
  <si>
    <t>Funkcija: 10  Socijalna skrb</t>
  </si>
  <si>
    <t xml:space="preserve">Aktivnost A 101803 : </t>
  </si>
  <si>
    <t xml:space="preserve"> Humanitarna djelatnost Crvenog križa</t>
  </si>
  <si>
    <t xml:space="preserve">Aktivnost A 101804 : </t>
  </si>
  <si>
    <t xml:space="preserve"> Udruženje slijepih</t>
  </si>
  <si>
    <t>Aktivnost A 101805 :</t>
  </si>
  <si>
    <t>OSI Udruga osoba s invaliditetom</t>
  </si>
  <si>
    <t>Aktivnost A 101806 :</t>
  </si>
  <si>
    <t>Udruga stočara, voćara, vinogradara i…</t>
  </si>
  <si>
    <t>Aktivnost A 101807 :</t>
  </si>
  <si>
    <t>Ostale udruge</t>
  </si>
  <si>
    <t>GLAVA  00206</t>
  </si>
  <si>
    <t xml:space="preserve">JAVNE USTANOVE PREDŠKOLSKOG ODGOJA I OSNOVNOG OBRAZOVANJA   </t>
  </si>
  <si>
    <t>Program 1018:  Program predškolskog odgoja</t>
  </si>
  <si>
    <t xml:space="preserve">Aktivnost A 101801               </t>
  </si>
  <si>
    <t xml:space="preserve">Odgojno i administrativno tehničko osoblje   </t>
  </si>
  <si>
    <t>DJEČJI VRTIĆ LUDINA</t>
  </si>
  <si>
    <r>
      <t>F</t>
    </r>
    <r>
      <rPr>
        <b/>
        <sz val="8"/>
        <color indexed="8"/>
        <rFont val="Arial"/>
        <family val="2"/>
      </rPr>
      <t>unkcija: 09 Obrazovanje</t>
    </r>
  </si>
  <si>
    <t>36 (4126)</t>
  </si>
  <si>
    <t>Nematerijalna imovina-projekt proširenja vrtića</t>
  </si>
  <si>
    <t xml:space="preserve">36 (4126) </t>
  </si>
  <si>
    <t>Nematerijalna imovina-geodetski snimak vrtića</t>
  </si>
  <si>
    <t>GLAVA  00209</t>
  </si>
  <si>
    <t>Program 1019: Program javnih potreba u kulturi</t>
  </si>
  <si>
    <t xml:space="preserve">Aktivnost A 101901:   </t>
  </si>
  <si>
    <t xml:space="preserve"> Administrativno i tehničko osoblje</t>
  </si>
  <si>
    <t xml:space="preserve">KNJIŽNICA I ČITAONICA VELIKA LUDINA  </t>
  </si>
  <si>
    <t>Plaće za redovan rad</t>
  </si>
  <si>
    <t>Rashodi za nabavu proizv. dugotrajne imov.</t>
  </si>
  <si>
    <t>367 (4221)</t>
  </si>
  <si>
    <t>Oprema i namještaj</t>
  </si>
  <si>
    <t>Knjige u knjižnici</t>
  </si>
  <si>
    <t>III</t>
  </si>
  <si>
    <t>ZAKLJUČNE ODREDBE</t>
  </si>
  <si>
    <t xml:space="preserve"> </t>
  </si>
  <si>
    <t>Godišnji izvještaj o Izvršenju Proračuna Općine Velika Ludina za 2016. godinu</t>
  </si>
  <si>
    <t>objavit će se u Službenim novinama Općine Velika Ludina</t>
  </si>
  <si>
    <t>OPĆINSKO VIJEĆE OPĆINE VELIKA LUDINA</t>
  </si>
  <si>
    <t>KLASA:400-06/17-01/01</t>
  </si>
  <si>
    <t>URBROJ:2176/19-02-17-</t>
  </si>
  <si>
    <t xml:space="preserve">                                                                         Predsjednik:</t>
  </si>
  <si>
    <t>_______________________</t>
  </si>
  <si>
    <t>Vjekoslav Kamenščak</t>
  </si>
  <si>
    <t>Velika Ludina,11.04.2017.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</si>
</sst>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k_n_-;\-* #,##0.00\ _k_n_-;_-* \-??\ _k_n_-;_-@_-"/>
    <numFmt numFmtId="166" formatCode="GENERAL"/>
    <numFmt numFmtId="167" formatCode="#,##0"/>
    <numFmt numFmtId="168" formatCode="0.00%"/>
    <numFmt numFmtId="169" formatCode="0"/>
    <numFmt numFmtId="170" formatCode="0.00"/>
  </numFmts>
  <fonts count="2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</cellStyleXfs>
  <cellXfs count="949">
    <xf numFmtId="164" fontId="0" fillId="0" borderId="0" xfId="0" applyAlignment="1">
      <alignment/>
    </xf>
    <xf numFmtId="164" fontId="0" fillId="0" borderId="0" xfId="21" applyAlignment="1">
      <alignment horizontal="center"/>
      <protection/>
    </xf>
    <xf numFmtId="164" fontId="1" fillId="0" borderId="0" xfId="21" applyFont="1">
      <alignment/>
      <protection/>
    </xf>
    <xf numFmtId="167" fontId="0" fillId="0" borderId="0" xfId="21" applyNumberFormat="1">
      <alignment/>
      <protection/>
    </xf>
    <xf numFmtId="164" fontId="0" fillId="0" borderId="0" xfId="21">
      <alignment/>
      <protection/>
    </xf>
    <xf numFmtId="164" fontId="0" fillId="0" borderId="0" xfId="21" applyAlignment="1">
      <alignment vertical="top"/>
      <protection/>
    </xf>
    <xf numFmtId="164" fontId="0" fillId="0" borderId="0" xfId="21" applyBorder="1" applyAlignment="1">
      <alignment vertical="top"/>
      <protection/>
    </xf>
    <xf numFmtId="164" fontId="0" fillId="0" borderId="0" xfId="21" applyFill="1" applyBorder="1" applyAlignment="1">
      <alignment/>
      <protection/>
    </xf>
    <xf numFmtId="164" fontId="0" fillId="0" borderId="0" xfId="21" applyFont="1" applyBorder="1" applyAlignment="1" applyProtection="1">
      <alignment horizontal="left" vertical="top"/>
      <protection locked="0"/>
    </xf>
    <xf numFmtId="164" fontId="0" fillId="0" borderId="0" xfId="21" applyFont="1" applyBorder="1" applyAlignment="1" applyProtection="1">
      <alignment horizontal="left"/>
      <protection locked="0"/>
    </xf>
    <xf numFmtId="164" fontId="0" fillId="0" borderId="0" xfId="21" applyAlignment="1" applyProtection="1">
      <alignment/>
      <protection locked="0"/>
    </xf>
    <xf numFmtId="164" fontId="2" fillId="0" borderId="0" xfId="21" applyFont="1" applyBorder="1" applyAlignment="1">
      <alignment horizontal="center"/>
      <protection/>
    </xf>
    <xf numFmtId="164" fontId="2" fillId="0" borderId="0" xfId="21" applyFont="1" applyBorder="1" applyAlignment="1">
      <alignment horizontal="center"/>
      <protection/>
    </xf>
    <xf numFmtId="164" fontId="2" fillId="0" borderId="0" xfId="21" applyFont="1" applyAlignment="1">
      <alignment/>
      <protection/>
    </xf>
    <xf numFmtId="164" fontId="3" fillId="0" borderId="0" xfId="21" applyFont="1" applyAlignment="1">
      <alignment/>
      <protection/>
    </xf>
    <xf numFmtId="164" fontId="0" fillId="0" borderId="0" xfId="21" applyAlignment="1">
      <alignment/>
      <protection/>
    </xf>
    <xf numFmtId="164" fontId="4" fillId="0" borderId="0" xfId="21" applyFont="1" applyAlignment="1">
      <alignment horizontal="center"/>
      <protection/>
    </xf>
    <xf numFmtId="164" fontId="4" fillId="0" borderId="0" xfId="21" applyFont="1">
      <alignment/>
      <protection/>
    </xf>
    <xf numFmtId="164" fontId="3" fillId="0" borderId="0" xfId="21" applyFont="1" applyAlignment="1">
      <alignment horizontal="center"/>
      <protection/>
    </xf>
    <xf numFmtId="164" fontId="1" fillId="0" borderId="0" xfId="21" applyFont="1" applyAlignment="1">
      <alignment/>
      <protection/>
    </xf>
    <xf numFmtId="164" fontId="0" fillId="0" borderId="0" xfId="21" applyFont="1" applyAlignment="1">
      <alignment horizontal="center"/>
      <protection/>
    </xf>
    <xf numFmtId="164" fontId="0" fillId="0" borderId="0" xfId="21" applyFont="1">
      <alignment/>
      <protection/>
    </xf>
    <xf numFmtId="167" fontId="1" fillId="0" borderId="0" xfId="21" applyNumberFormat="1" applyFont="1" applyAlignment="1">
      <alignment horizontal="right"/>
      <protection/>
    </xf>
    <xf numFmtId="164" fontId="0" fillId="0" borderId="0" xfId="21" applyFont="1">
      <alignment/>
      <protection/>
    </xf>
    <xf numFmtId="167" fontId="0" fillId="0" borderId="0" xfId="21" applyNumberFormat="1" applyFont="1">
      <alignment/>
      <protection/>
    </xf>
    <xf numFmtId="164" fontId="5" fillId="0" borderId="0" xfId="21" applyFont="1" applyAlignment="1">
      <alignment horizontal="center"/>
      <protection/>
    </xf>
    <xf numFmtId="164" fontId="4" fillId="0" borderId="0" xfId="21" applyFont="1">
      <alignment/>
      <protection/>
    </xf>
    <xf numFmtId="164" fontId="6" fillId="0" borderId="0" xfId="21" applyFont="1">
      <alignment/>
      <protection/>
    </xf>
    <xf numFmtId="164" fontId="4" fillId="0" borderId="0" xfId="21" applyFont="1" applyAlignment="1">
      <alignment horizontal="center"/>
      <protection/>
    </xf>
    <xf numFmtId="164" fontId="1" fillId="0" borderId="1" xfId="21" applyFont="1" applyBorder="1" applyAlignment="1">
      <alignment horizontal="center" vertical="center"/>
      <protection/>
    </xf>
    <xf numFmtId="164" fontId="1" fillId="0" borderId="2" xfId="21" applyFont="1" applyBorder="1" applyAlignment="1">
      <alignment horizontal="center" vertical="center"/>
      <protection/>
    </xf>
    <xf numFmtId="167" fontId="1" fillId="0" borderId="2" xfId="21" applyNumberFormat="1" applyFont="1" applyBorder="1" applyAlignment="1">
      <alignment horizontal="center" vertical="center"/>
      <protection/>
    </xf>
    <xf numFmtId="164" fontId="1" fillId="0" borderId="2" xfId="21" applyFont="1" applyFill="1" applyBorder="1" applyAlignment="1">
      <alignment horizontal="center" vertical="center"/>
      <protection/>
    </xf>
    <xf numFmtId="164" fontId="1" fillId="0" borderId="3" xfId="21" applyFont="1" applyFill="1" applyBorder="1" applyAlignment="1">
      <alignment horizontal="center" vertical="center"/>
      <protection/>
    </xf>
    <xf numFmtId="164" fontId="1" fillId="0" borderId="4" xfId="21" applyFont="1" applyBorder="1">
      <alignment/>
      <protection/>
    </xf>
    <xf numFmtId="164" fontId="0" fillId="0" borderId="5" xfId="21" applyFont="1" applyBorder="1" applyAlignment="1">
      <alignment horizontal="center" vertical="center" wrapText="1"/>
      <protection/>
    </xf>
    <xf numFmtId="164" fontId="7" fillId="0" borderId="5" xfId="21" applyFont="1" applyBorder="1" applyAlignment="1">
      <alignment horizontal="center" vertical="center" wrapText="1"/>
      <protection/>
    </xf>
    <xf numFmtId="164" fontId="0" fillId="0" borderId="6" xfId="21" applyFont="1" applyBorder="1" applyAlignment="1">
      <alignment horizontal="center" vertical="center"/>
      <protection/>
    </xf>
    <xf numFmtId="164" fontId="1" fillId="0" borderId="7" xfId="21" applyFont="1" applyBorder="1">
      <alignment/>
      <protection/>
    </xf>
    <xf numFmtId="164" fontId="0" fillId="0" borderId="8" xfId="21" applyFont="1" applyBorder="1" applyAlignment="1">
      <alignment horizontal="left"/>
      <protection/>
    </xf>
    <xf numFmtId="167" fontId="0" fillId="0" borderId="5" xfId="21" applyNumberFormat="1" applyFont="1" applyBorder="1" applyAlignment="1">
      <alignment/>
      <protection/>
    </xf>
    <xf numFmtId="167" fontId="0" fillId="0" borderId="9" xfId="21" applyNumberFormat="1" applyFont="1" applyBorder="1" applyAlignment="1">
      <alignment/>
      <protection/>
    </xf>
    <xf numFmtId="167" fontId="0" fillId="0" borderId="5" xfId="21" applyNumberFormat="1" applyFont="1" applyBorder="1" applyAlignment="1">
      <alignment horizontal="right"/>
      <protection/>
    </xf>
    <xf numFmtId="167" fontId="0" fillId="0" borderId="5" xfId="21" applyNumberFormat="1" applyFont="1" applyBorder="1">
      <alignment/>
      <protection/>
    </xf>
    <xf numFmtId="168" fontId="0" fillId="0" borderId="10" xfId="21" applyNumberFormat="1" applyFont="1" applyBorder="1">
      <alignment/>
      <protection/>
    </xf>
    <xf numFmtId="168" fontId="0" fillId="0" borderId="11" xfId="21" applyNumberFormat="1" applyFont="1" applyBorder="1" applyAlignment="1">
      <alignment horizontal="right"/>
      <protection/>
    </xf>
    <xf numFmtId="164" fontId="0" fillId="0" borderId="8" xfId="21" applyFont="1" applyBorder="1" applyAlignment="1">
      <alignment horizontal="left"/>
      <protection/>
    </xf>
    <xf numFmtId="167" fontId="0" fillId="0" borderId="12" xfId="21" applyNumberFormat="1" applyFont="1" applyBorder="1" applyAlignment="1">
      <alignment/>
      <protection/>
    </xf>
    <xf numFmtId="167" fontId="0" fillId="0" borderId="13" xfId="21" applyNumberFormat="1" applyFont="1" applyBorder="1" applyAlignment="1">
      <alignment/>
      <protection/>
    </xf>
    <xf numFmtId="167" fontId="0" fillId="0" borderId="12" xfId="21" applyNumberFormat="1" applyFont="1" applyBorder="1" applyAlignment="1">
      <alignment horizontal="right"/>
      <protection/>
    </xf>
    <xf numFmtId="167" fontId="0" fillId="0" borderId="12" xfId="21" applyNumberFormat="1" applyFont="1" applyBorder="1">
      <alignment/>
      <protection/>
    </xf>
    <xf numFmtId="164" fontId="0" fillId="0" borderId="8" xfId="21" applyFont="1" applyFill="1" applyBorder="1" applyAlignment="1">
      <alignment horizontal="left"/>
      <protection/>
    </xf>
    <xf numFmtId="167" fontId="0" fillId="0" borderId="12" xfId="21" applyNumberFormat="1" applyFont="1" applyFill="1" applyBorder="1" applyAlignment="1">
      <alignment/>
      <protection/>
    </xf>
    <xf numFmtId="167" fontId="0" fillId="0" borderId="13" xfId="21" applyNumberFormat="1" applyFont="1" applyFill="1" applyBorder="1" applyAlignment="1">
      <alignment/>
      <protection/>
    </xf>
    <xf numFmtId="167" fontId="0" fillId="0" borderId="12" xfId="21" applyNumberFormat="1" applyFont="1" applyFill="1" applyBorder="1" applyAlignment="1">
      <alignment horizontal="right"/>
      <protection/>
    </xf>
    <xf numFmtId="167" fontId="0" fillId="0" borderId="12" xfId="21" applyNumberFormat="1" applyFont="1" applyFill="1" applyBorder="1">
      <alignment/>
      <protection/>
    </xf>
    <xf numFmtId="168" fontId="0" fillId="0" borderId="10" xfId="21" applyNumberFormat="1" applyFont="1" applyFill="1" applyBorder="1">
      <alignment/>
      <protection/>
    </xf>
    <xf numFmtId="168" fontId="0" fillId="0" borderId="11" xfId="21" applyNumberFormat="1" applyFont="1" applyFill="1" applyBorder="1" applyAlignment="1">
      <alignment horizontal="right"/>
      <protection/>
    </xf>
    <xf numFmtId="164" fontId="0" fillId="0" borderId="0" xfId="21" applyFill="1" applyAlignment="1">
      <alignment horizontal="center"/>
      <protection/>
    </xf>
    <xf numFmtId="164" fontId="0" fillId="0" borderId="14" xfId="21" applyFont="1" applyFill="1" applyBorder="1" applyAlignment="1">
      <alignment horizontal="left"/>
      <protection/>
    </xf>
    <xf numFmtId="167" fontId="0" fillId="0" borderId="15" xfId="21" applyNumberFormat="1" applyFont="1" applyFill="1" applyBorder="1" applyAlignment="1">
      <alignment/>
      <protection/>
    </xf>
    <xf numFmtId="167" fontId="0" fillId="0" borderId="16" xfId="21" applyNumberFormat="1" applyFont="1" applyFill="1" applyBorder="1" applyAlignment="1">
      <alignment/>
      <protection/>
    </xf>
    <xf numFmtId="167" fontId="0" fillId="0" borderId="15" xfId="21" applyNumberFormat="1" applyFont="1" applyFill="1" applyBorder="1" applyAlignment="1">
      <alignment horizontal="right"/>
      <protection/>
    </xf>
    <xf numFmtId="167" fontId="0" fillId="0" borderId="15" xfId="21" applyNumberFormat="1" applyFont="1" applyFill="1" applyBorder="1">
      <alignment/>
      <protection/>
    </xf>
    <xf numFmtId="168" fontId="0" fillId="0" borderId="17" xfId="21" applyNumberFormat="1" applyFont="1" applyFill="1" applyBorder="1">
      <alignment/>
      <protection/>
    </xf>
    <xf numFmtId="168" fontId="0" fillId="0" borderId="18" xfId="21" applyNumberFormat="1" applyFont="1" applyFill="1" applyBorder="1" applyAlignment="1">
      <alignment horizontal="right"/>
      <protection/>
    </xf>
    <xf numFmtId="164" fontId="0" fillId="0" borderId="0" xfId="21" applyFill="1">
      <alignment/>
      <protection/>
    </xf>
    <xf numFmtId="164" fontId="5" fillId="0" borderId="0" xfId="21" applyFont="1" applyFill="1" applyAlignment="1">
      <alignment horizontal="center"/>
      <protection/>
    </xf>
    <xf numFmtId="164" fontId="1" fillId="0" borderId="0" xfId="21" applyFont="1" applyFill="1" applyBorder="1">
      <alignment/>
      <protection/>
    </xf>
    <xf numFmtId="164" fontId="0" fillId="0" borderId="0" xfId="21" applyFill="1" applyBorder="1">
      <alignment/>
      <protection/>
    </xf>
    <xf numFmtId="168" fontId="0" fillId="0" borderId="0" xfId="21" applyNumberFormat="1" applyFill="1" applyBorder="1">
      <alignment/>
      <protection/>
    </xf>
    <xf numFmtId="164" fontId="4" fillId="2" borderId="0" xfId="21" applyFont="1" applyFill="1" applyBorder="1">
      <alignment/>
      <protection/>
    </xf>
    <xf numFmtId="167" fontId="5" fillId="2" borderId="0" xfId="21" applyNumberFormat="1" applyFont="1" applyFill="1" applyBorder="1">
      <alignment/>
      <protection/>
    </xf>
    <xf numFmtId="168" fontId="5" fillId="2" borderId="0" xfId="21" applyNumberFormat="1" applyFont="1" applyFill="1" applyBorder="1">
      <alignment/>
      <protection/>
    </xf>
    <xf numFmtId="164" fontId="4" fillId="0" borderId="0" xfId="21" applyFont="1" applyFill="1" applyAlignment="1">
      <alignment horizontal="center"/>
      <protection/>
    </xf>
    <xf numFmtId="164" fontId="0" fillId="2" borderId="19" xfId="21" applyFont="1" applyFill="1" applyBorder="1">
      <alignment/>
      <protection/>
    </xf>
    <xf numFmtId="167" fontId="0" fillId="2" borderId="2" xfId="21" applyNumberFormat="1" applyFont="1" applyFill="1" applyBorder="1">
      <alignment/>
      <protection/>
    </xf>
    <xf numFmtId="167" fontId="0" fillId="2" borderId="20" xfId="21" applyNumberFormat="1" applyFont="1" applyFill="1" applyBorder="1">
      <alignment/>
      <protection/>
    </xf>
    <xf numFmtId="167" fontId="0" fillId="2" borderId="2" xfId="21" applyNumberFormat="1" applyFont="1" applyFill="1" applyBorder="1">
      <alignment/>
      <protection/>
    </xf>
    <xf numFmtId="168" fontId="0" fillId="2" borderId="2" xfId="21" applyNumberFormat="1" applyFont="1" applyFill="1" applyBorder="1">
      <alignment/>
      <protection/>
    </xf>
    <xf numFmtId="168" fontId="0" fillId="2" borderId="3" xfId="21" applyNumberFormat="1" applyFont="1" applyFill="1" applyBorder="1">
      <alignment/>
      <protection/>
    </xf>
    <xf numFmtId="164" fontId="0" fillId="0" borderId="0" xfId="21" applyFont="1" applyFill="1">
      <alignment/>
      <protection/>
    </xf>
    <xf numFmtId="164" fontId="1" fillId="0" borderId="0" xfId="21" applyFont="1" applyFill="1">
      <alignment/>
      <protection/>
    </xf>
    <xf numFmtId="167" fontId="1" fillId="0" borderId="0" xfId="21" applyNumberFormat="1" applyFont="1" applyFill="1">
      <alignment/>
      <protection/>
    </xf>
    <xf numFmtId="167" fontId="0" fillId="0" borderId="0" xfId="21" applyNumberFormat="1" applyFill="1">
      <alignment/>
      <protection/>
    </xf>
    <xf numFmtId="167" fontId="0" fillId="0" borderId="0" xfId="21" applyNumberFormat="1" applyFill="1" applyBorder="1">
      <alignment/>
      <protection/>
    </xf>
    <xf numFmtId="164" fontId="0" fillId="0" borderId="0" xfId="21" applyFill="1" applyBorder="1" applyAlignment="1">
      <alignment horizontal="center"/>
      <protection/>
    </xf>
    <xf numFmtId="167" fontId="4" fillId="0" borderId="0" xfId="21" applyNumberFormat="1" applyFont="1">
      <alignment/>
      <protection/>
    </xf>
    <xf numFmtId="164" fontId="0" fillId="0" borderId="19" xfId="21" applyFont="1" applyBorder="1">
      <alignment/>
      <protection/>
    </xf>
    <xf numFmtId="167" fontId="0" fillId="0" borderId="2" xfId="21" applyNumberFormat="1" applyFont="1" applyBorder="1">
      <alignment/>
      <protection/>
    </xf>
    <xf numFmtId="167" fontId="0" fillId="0" borderId="20" xfId="21" applyNumberFormat="1" applyFont="1" applyBorder="1">
      <alignment/>
      <protection/>
    </xf>
    <xf numFmtId="167" fontId="5" fillId="0" borderId="2" xfId="21" applyNumberFormat="1" applyFont="1" applyBorder="1">
      <alignment/>
      <protection/>
    </xf>
    <xf numFmtId="167" fontId="0" fillId="0" borderId="2" xfId="21" applyNumberFormat="1" applyBorder="1">
      <alignment/>
      <protection/>
    </xf>
    <xf numFmtId="167" fontId="0" fillId="0" borderId="3" xfId="21" applyNumberFormat="1" applyBorder="1">
      <alignment/>
      <protection/>
    </xf>
    <xf numFmtId="164" fontId="1" fillId="0" borderId="0" xfId="21" applyFont="1" applyAlignment="1">
      <alignment horizontal="center"/>
      <protection/>
    </xf>
    <xf numFmtId="167" fontId="1" fillId="0" borderId="0" xfId="21" applyNumberFormat="1" applyFont="1" applyAlignment="1">
      <alignment horizontal="center"/>
      <protection/>
    </xf>
    <xf numFmtId="164" fontId="0" fillId="0" borderId="1" xfId="21" applyFont="1" applyBorder="1" applyAlignment="1">
      <alignment/>
      <protection/>
    </xf>
    <xf numFmtId="167" fontId="0" fillId="0" borderId="2" xfId="21" applyNumberFormat="1" applyFont="1" applyBorder="1" applyAlignment="1">
      <alignment/>
      <protection/>
    </xf>
    <xf numFmtId="167" fontId="5" fillId="0" borderId="2" xfId="21" applyNumberFormat="1" applyFont="1" applyBorder="1" applyAlignment="1">
      <alignment/>
      <protection/>
    </xf>
    <xf numFmtId="167" fontId="0" fillId="0" borderId="2" xfId="21" applyNumberFormat="1" applyBorder="1" applyAlignment="1">
      <alignment/>
      <protection/>
    </xf>
    <xf numFmtId="167" fontId="0" fillId="0" borderId="3" xfId="21" applyNumberFormat="1" applyBorder="1" applyAlignment="1">
      <alignment/>
      <protection/>
    </xf>
    <xf numFmtId="164" fontId="0" fillId="0" borderId="0" xfId="21" applyFont="1" applyBorder="1" applyAlignment="1">
      <alignment/>
      <protection/>
    </xf>
    <xf numFmtId="164" fontId="5" fillId="0" borderId="0" xfId="21" applyFont="1" applyBorder="1" applyAlignment="1">
      <alignment/>
      <protection/>
    </xf>
    <xf numFmtId="164" fontId="0" fillId="0" borderId="0" xfId="21" applyBorder="1" applyAlignment="1">
      <alignment/>
      <protection/>
    </xf>
    <xf numFmtId="164" fontId="0" fillId="0" borderId="0" xfId="21" applyFont="1" applyAlignment="1">
      <alignment/>
      <protection/>
    </xf>
    <xf numFmtId="164" fontId="1" fillId="0" borderId="0" xfId="21" applyFont="1" applyBorder="1">
      <alignment/>
      <protection/>
    </xf>
    <xf numFmtId="164" fontId="0" fillId="0" borderId="0" xfId="21" applyBorder="1" applyAlignment="1">
      <alignment horizontal="center"/>
      <protection/>
    </xf>
    <xf numFmtId="164" fontId="1" fillId="0" borderId="0" xfId="21" applyFont="1" applyAlignment="1">
      <alignment wrapText="1"/>
      <protection/>
    </xf>
    <xf numFmtId="164" fontId="1" fillId="0" borderId="0" xfId="21" applyFont="1" applyBorder="1" applyAlignment="1">
      <alignment wrapText="1"/>
      <protection/>
    </xf>
    <xf numFmtId="164" fontId="0" fillId="0" borderId="0" xfId="21" applyBorder="1" applyAlignment="1">
      <alignment horizontal="left"/>
      <protection/>
    </xf>
    <xf numFmtId="164" fontId="4" fillId="0" borderId="0" xfId="21" applyFont="1" applyAlignment="1">
      <alignment horizontal="center" vertical="center"/>
      <protection/>
    </xf>
    <xf numFmtId="164" fontId="4" fillId="0" borderId="0" xfId="21" applyFont="1" applyAlignment="1">
      <alignment wrapText="1"/>
      <protection/>
    </xf>
    <xf numFmtId="164" fontId="5" fillId="0" borderId="0" xfId="21" applyFont="1">
      <alignment/>
      <protection/>
    </xf>
    <xf numFmtId="164" fontId="0" fillId="0" borderId="0" xfId="21" applyAlignment="1">
      <alignment horizontal="center" vertical="center"/>
      <protection/>
    </xf>
    <xf numFmtId="164" fontId="1" fillId="0" borderId="0" xfId="21" applyFont="1" applyBorder="1" applyAlignment="1">
      <alignment horizontal="center" wrapText="1"/>
      <protection/>
    </xf>
    <xf numFmtId="164" fontId="8" fillId="0" borderId="21" xfId="21" applyFont="1" applyBorder="1" applyAlignment="1" applyProtection="1">
      <alignment horizontal="center" vertical="center" wrapText="1"/>
      <protection/>
    </xf>
    <xf numFmtId="164" fontId="0" fillId="0" borderId="2" xfId="21" applyFont="1" applyBorder="1" applyAlignment="1">
      <alignment horizontal="center" vertical="center" wrapText="1"/>
      <protection/>
    </xf>
    <xf numFmtId="164" fontId="7" fillId="0" borderId="2" xfId="21" applyFont="1" applyBorder="1" applyAlignment="1">
      <alignment horizontal="center" vertical="center" wrapText="1"/>
      <protection/>
    </xf>
    <xf numFmtId="164" fontId="0" fillId="0" borderId="3" xfId="21" applyFont="1" applyBorder="1" applyAlignment="1">
      <alignment horizontal="center" vertical="center"/>
      <protection/>
    </xf>
    <xf numFmtId="164" fontId="0" fillId="0" borderId="22" xfId="21" applyBorder="1" applyAlignment="1" applyProtection="1">
      <alignment horizontal="center" wrapText="1"/>
      <protection/>
    </xf>
    <xf numFmtId="164" fontId="0" fillId="0" borderId="22" xfId="21" applyFont="1" applyBorder="1" applyAlignment="1" applyProtection="1">
      <alignment horizontal="center" wrapText="1"/>
      <protection/>
    </xf>
    <xf numFmtId="164" fontId="0" fillId="0" borderId="23" xfId="21" applyFont="1" applyBorder="1" applyAlignment="1" applyProtection="1">
      <alignment horizontal="center" wrapText="1"/>
      <protection/>
    </xf>
    <xf numFmtId="164" fontId="0" fillId="0" borderId="24" xfId="21" applyFont="1" applyBorder="1" applyAlignment="1" applyProtection="1">
      <alignment horizontal="center" wrapText="1"/>
      <protection/>
    </xf>
    <xf numFmtId="164" fontId="7" fillId="0" borderId="24" xfId="21" applyFont="1" applyBorder="1" applyAlignment="1">
      <alignment horizontal="center" vertical="center" wrapText="1"/>
      <protection/>
    </xf>
    <xf numFmtId="164" fontId="0" fillId="0" borderId="24" xfId="21" applyFont="1" applyBorder="1" applyAlignment="1">
      <alignment horizontal="center" vertical="center" wrapText="1"/>
      <protection/>
    </xf>
    <xf numFmtId="164" fontId="0" fillId="0" borderId="25" xfId="21" applyFont="1" applyBorder="1" applyAlignment="1">
      <alignment horizontal="center" vertical="center"/>
      <protection/>
    </xf>
    <xf numFmtId="164" fontId="0" fillId="0" borderId="24" xfId="21" applyFont="1" applyBorder="1" applyAlignment="1">
      <alignment horizontal="center"/>
      <protection/>
    </xf>
    <xf numFmtId="164" fontId="0" fillId="0" borderId="26" xfId="21" applyFont="1" applyBorder="1" applyAlignment="1">
      <alignment horizontal="center"/>
      <protection/>
    </xf>
    <xf numFmtId="164" fontId="4" fillId="3" borderId="1" xfId="21" applyFont="1" applyFill="1" applyBorder="1" applyAlignment="1" applyProtection="1">
      <alignment horizontal="left"/>
      <protection/>
    </xf>
    <xf numFmtId="164" fontId="4" fillId="3" borderId="2" xfId="21" applyFont="1" applyFill="1" applyBorder="1" applyAlignment="1" applyProtection="1">
      <alignment horizontal="left" vertical="center" wrapText="1"/>
      <protection/>
    </xf>
    <xf numFmtId="167" fontId="4" fillId="3" borderId="2" xfId="21" applyNumberFormat="1" applyFont="1" applyFill="1" applyBorder="1" applyProtection="1">
      <alignment/>
      <protection/>
    </xf>
    <xf numFmtId="164" fontId="5" fillId="3" borderId="2" xfId="21" applyFont="1" applyFill="1" applyBorder="1">
      <alignment/>
      <protection/>
    </xf>
    <xf numFmtId="164" fontId="5" fillId="3" borderId="20" xfId="21" applyFont="1" applyFill="1" applyBorder="1">
      <alignment/>
      <protection/>
    </xf>
    <xf numFmtId="164" fontId="5" fillId="3" borderId="3" xfId="21" applyFont="1" applyFill="1" applyBorder="1">
      <alignment/>
      <protection/>
    </xf>
    <xf numFmtId="164" fontId="5" fillId="4" borderId="27" xfId="21" applyFont="1" applyFill="1" applyBorder="1" applyAlignment="1" applyProtection="1">
      <alignment horizontal="left"/>
      <protection/>
    </xf>
    <xf numFmtId="164" fontId="6" fillId="4" borderId="5" xfId="21" applyFont="1" applyFill="1" applyBorder="1" applyAlignment="1" applyProtection="1">
      <alignment wrapText="1"/>
      <protection/>
    </xf>
    <xf numFmtId="167" fontId="5" fillId="4" borderId="5" xfId="21" applyNumberFormat="1" applyFont="1" applyFill="1" applyBorder="1" applyProtection="1">
      <alignment/>
      <protection/>
    </xf>
    <xf numFmtId="164" fontId="5" fillId="4" borderId="5" xfId="21" applyFont="1" applyFill="1" applyBorder="1">
      <alignment/>
      <protection/>
    </xf>
    <xf numFmtId="164" fontId="5" fillId="4" borderId="9" xfId="21" applyFont="1" applyFill="1" applyBorder="1">
      <alignment/>
      <protection/>
    </xf>
    <xf numFmtId="164" fontId="0" fillId="4" borderId="5" xfId="21" applyFont="1" applyFill="1" applyBorder="1">
      <alignment/>
      <protection/>
    </xf>
    <xf numFmtId="164" fontId="0" fillId="4" borderId="6" xfId="21" applyFont="1" applyFill="1" applyBorder="1">
      <alignment/>
      <protection/>
    </xf>
    <xf numFmtId="164" fontId="0" fillId="0" borderId="28" xfId="21" applyFont="1" applyBorder="1" applyAlignment="1" applyProtection="1">
      <alignment horizontal="left"/>
      <protection/>
    </xf>
    <xf numFmtId="164" fontId="1" fillId="0" borderId="15" xfId="21" applyFont="1" applyBorder="1" applyAlignment="1" applyProtection="1">
      <alignment wrapText="1"/>
      <protection/>
    </xf>
    <xf numFmtId="167" fontId="0" fillId="0" borderId="15" xfId="21" applyNumberFormat="1" applyFont="1" applyFill="1" applyBorder="1" applyProtection="1">
      <alignment/>
      <protection locked="0"/>
    </xf>
    <xf numFmtId="164" fontId="0" fillId="0" borderId="15" xfId="21" applyFont="1" applyBorder="1">
      <alignment/>
      <protection/>
    </xf>
    <xf numFmtId="167" fontId="0" fillId="0" borderId="16" xfId="21" applyNumberFormat="1" applyFont="1" applyBorder="1">
      <alignment/>
      <protection/>
    </xf>
    <xf numFmtId="167" fontId="5" fillId="0" borderId="15" xfId="21" applyNumberFormat="1" applyFont="1" applyBorder="1">
      <alignment/>
      <protection/>
    </xf>
    <xf numFmtId="164" fontId="5" fillId="0" borderId="15" xfId="21" applyFont="1" applyBorder="1">
      <alignment/>
      <protection/>
    </xf>
    <xf numFmtId="164" fontId="5" fillId="0" borderId="18" xfId="21" applyFont="1" applyBorder="1">
      <alignment/>
      <protection/>
    </xf>
    <xf numFmtId="164" fontId="5" fillId="0" borderId="0" xfId="21" applyFont="1" applyBorder="1" applyAlignment="1" applyProtection="1">
      <alignment horizontal="left"/>
      <protection/>
    </xf>
    <xf numFmtId="164" fontId="6" fillId="0" borderId="0" xfId="21" applyFont="1" applyBorder="1" applyAlignment="1" applyProtection="1">
      <alignment wrapText="1"/>
      <protection/>
    </xf>
    <xf numFmtId="164" fontId="0" fillId="0" borderId="0" xfId="21" applyBorder="1" applyAlignment="1" applyProtection="1">
      <alignment horizontal="left"/>
      <protection/>
    </xf>
    <xf numFmtId="164" fontId="1" fillId="0" borderId="0" xfId="21" applyFont="1" applyBorder="1" applyAlignment="1" applyProtection="1">
      <alignment wrapText="1"/>
      <protection/>
    </xf>
    <xf numFmtId="164" fontId="4" fillId="0" borderId="0" xfId="21" applyFont="1" applyBorder="1" applyAlignment="1" applyProtection="1">
      <alignment horizontal="left"/>
      <protection/>
    </xf>
    <xf numFmtId="164" fontId="4" fillId="0" borderId="0" xfId="21" applyFont="1" applyBorder="1" applyAlignment="1" applyProtection="1">
      <alignment wrapText="1"/>
      <protection/>
    </xf>
    <xf numFmtId="164" fontId="1" fillId="0" borderId="0" xfId="21" applyFont="1" applyAlignment="1">
      <alignment horizontal="center"/>
      <protection/>
    </xf>
    <xf numFmtId="164" fontId="5" fillId="0" borderId="0" xfId="21" applyFont="1" applyAlignment="1">
      <alignment/>
      <protection/>
    </xf>
    <xf numFmtId="164" fontId="1" fillId="0" borderId="22" xfId="21" applyFont="1" applyBorder="1" applyAlignment="1" applyProtection="1">
      <alignment horizontal="center" wrapText="1"/>
      <protection/>
    </xf>
    <xf numFmtId="164" fontId="4" fillId="3" borderId="2" xfId="21" applyFont="1" applyFill="1" applyBorder="1" applyAlignment="1" applyProtection="1">
      <alignment vertical="center" wrapText="1"/>
      <protection/>
    </xf>
    <xf numFmtId="167" fontId="4" fillId="3" borderId="2" xfId="21" applyNumberFormat="1" applyFont="1" applyFill="1" applyBorder="1" applyAlignment="1" applyProtection="1">
      <alignment horizontal="right"/>
      <protection/>
    </xf>
    <xf numFmtId="167" fontId="5" fillId="3" borderId="2" xfId="21" applyNumberFormat="1" applyFont="1" applyFill="1" applyBorder="1">
      <alignment/>
      <protection/>
    </xf>
    <xf numFmtId="167" fontId="5" fillId="3" borderId="20" xfId="21" applyNumberFormat="1" applyFont="1" applyFill="1" applyBorder="1">
      <alignment/>
      <protection/>
    </xf>
    <xf numFmtId="167" fontId="5" fillId="3" borderId="2" xfId="21" applyNumberFormat="1" applyFont="1" applyFill="1" applyBorder="1">
      <alignment/>
      <protection/>
    </xf>
    <xf numFmtId="168" fontId="5" fillId="3" borderId="2" xfId="21" applyNumberFormat="1" applyFont="1" applyFill="1" applyBorder="1">
      <alignment/>
      <protection/>
    </xf>
    <xf numFmtId="168" fontId="5" fillId="3" borderId="3" xfId="21" applyNumberFormat="1" applyFont="1" applyFill="1" applyBorder="1">
      <alignment/>
      <protection/>
    </xf>
    <xf numFmtId="164" fontId="4" fillId="3" borderId="29" xfId="21" applyFont="1" applyFill="1" applyBorder="1" applyAlignment="1" applyProtection="1">
      <alignment horizontal="left"/>
      <protection/>
    </xf>
    <xf numFmtId="164" fontId="4" fillId="3" borderId="30" xfId="21" applyFont="1" applyFill="1" applyBorder="1" applyAlignment="1" applyProtection="1">
      <alignment vertical="center" wrapText="1"/>
      <protection/>
    </xf>
    <xf numFmtId="167" fontId="4" fillId="3" borderId="30" xfId="21" applyNumberFormat="1" applyFont="1" applyFill="1" applyBorder="1" applyAlignment="1" applyProtection="1">
      <alignment horizontal="right"/>
      <protection/>
    </xf>
    <xf numFmtId="167" fontId="5" fillId="3" borderId="30" xfId="21" applyNumberFormat="1" applyFont="1" applyFill="1" applyBorder="1">
      <alignment/>
      <protection/>
    </xf>
    <xf numFmtId="167" fontId="5" fillId="3" borderId="31" xfId="21" applyNumberFormat="1" applyFont="1" applyFill="1" applyBorder="1">
      <alignment/>
      <protection/>
    </xf>
    <xf numFmtId="168" fontId="5" fillId="3" borderId="30" xfId="21" applyNumberFormat="1" applyFont="1" applyFill="1" applyBorder="1">
      <alignment/>
      <protection/>
    </xf>
    <xf numFmtId="168" fontId="5" fillId="3" borderId="32" xfId="21" applyNumberFormat="1" applyFont="1" applyFill="1" applyBorder="1">
      <alignment/>
      <protection/>
    </xf>
    <xf numFmtId="164" fontId="5" fillId="0" borderId="0" xfId="21" applyFont="1" applyBorder="1" applyAlignment="1">
      <alignment horizontal="left"/>
      <protection/>
    </xf>
    <xf numFmtId="164" fontId="6" fillId="0" borderId="0" xfId="21" applyFont="1" applyBorder="1" applyAlignment="1">
      <alignment wrapText="1"/>
      <protection/>
    </xf>
    <xf numFmtId="164" fontId="0" fillId="0" borderId="0" xfId="21" applyFont="1" applyBorder="1" applyAlignment="1">
      <alignment horizontal="left"/>
      <protection/>
    </xf>
    <xf numFmtId="164" fontId="0" fillId="0" borderId="0" xfId="21" applyAlignment="1">
      <alignment horizontal="left"/>
      <protection/>
    </xf>
    <xf numFmtId="167" fontId="1" fillId="0" borderId="0" xfId="21" applyNumberFormat="1" applyFont="1" applyAlignment="1">
      <alignment wrapText="1"/>
      <protection/>
    </xf>
    <xf numFmtId="164" fontId="5" fillId="0" borderId="0" xfId="21" applyFont="1" applyProtection="1">
      <alignment/>
      <protection/>
    </xf>
    <xf numFmtId="164" fontId="4" fillId="0" borderId="0" xfId="21" applyFont="1" applyAlignment="1" applyProtection="1">
      <alignment horizontal="center" wrapText="1"/>
      <protection/>
    </xf>
    <xf numFmtId="167" fontId="6" fillId="0" borderId="0" xfId="21" applyNumberFormat="1" applyFont="1" applyAlignment="1" applyProtection="1">
      <alignment horizontal="center" wrapText="1"/>
      <protection/>
    </xf>
    <xf numFmtId="164" fontId="0" fillId="0" borderId="0" xfId="21" applyBorder="1">
      <alignment/>
      <protection/>
    </xf>
    <xf numFmtId="164" fontId="0" fillId="0" borderId="0" xfId="21" applyProtection="1">
      <alignment/>
      <protection/>
    </xf>
    <xf numFmtId="164" fontId="1" fillId="0" borderId="0" xfId="21" applyFont="1" applyAlignment="1" applyProtection="1">
      <alignment wrapText="1"/>
      <protection/>
    </xf>
    <xf numFmtId="164" fontId="0" fillId="0" borderId="33" xfId="21" applyFont="1" applyBorder="1" applyAlignment="1" applyProtection="1">
      <alignment horizontal="center" vertical="center" wrapText="1"/>
      <protection/>
    </xf>
    <xf numFmtId="164" fontId="0" fillId="0" borderId="33" xfId="21" applyFont="1" applyBorder="1" applyAlignment="1" applyProtection="1">
      <alignment horizontal="center" vertical="center" wrapText="1"/>
      <protection/>
    </xf>
    <xf numFmtId="164" fontId="1" fillId="0" borderId="27" xfId="21" applyFont="1" applyBorder="1" applyAlignment="1" applyProtection="1">
      <alignment horizontal="center"/>
      <protection/>
    </xf>
    <xf numFmtId="164" fontId="1" fillId="0" borderId="5" xfId="21" applyFont="1" applyBorder="1" applyAlignment="1" applyProtection="1">
      <alignment horizontal="center" wrapText="1"/>
      <protection/>
    </xf>
    <xf numFmtId="164" fontId="0" fillId="0" borderId="9" xfId="21" applyFont="1" applyBorder="1" applyAlignment="1">
      <alignment horizontal="center" vertical="center"/>
      <protection/>
    </xf>
    <xf numFmtId="164" fontId="0" fillId="0" borderId="5" xfId="21" applyFont="1" applyBorder="1" applyAlignment="1">
      <alignment horizontal="center"/>
      <protection/>
    </xf>
    <xf numFmtId="164" fontId="0" fillId="0" borderId="6" xfId="21" applyFont="1" applyBorder="1" applyAlignment="1">
      <alignment horizontal="center"/>
      <protection/>
    </xf>
    <xf numFmtId="164" fontId="2" fillId="0" borderId="23" xfId="21" applyFont="1" applyBorder="1" applyAlignment="1" applyProtection="1">
      <alignment horizontal="left" vertical="top"/>
      <protection/>
    </xf>
    <xf numFmtId="164" fontId="2" fillId="0" borderId="24" xfId="21" applyFont="1" applyBorder="1" applyAlignment="1" applyProtection="1">
      <alignment horizontal="left" wrapText="1"/>
      <protection/>
    </xf>
    <xf numFmtId="167" fontId="2" fillId="0" borderId="25" xfId="21" applyNumberFormat="1" applyFont="1" applyBorder="1" applyAlignment="1" applyProtection="1">
      <alignment horizontal="right"/>
      <protection/>
    </xf>
    <xf numFmtId="167" fontId="2" fillId="0" borderId="24" xfId="21" applyNumberFormat="1" applyFont="1" applyBorder="1">
      <alignment/>
      <protection/>
    </xf>
    <xf numFmtId="167" fontId="2" fillId="0" borderId="25" xfId="21" applyNumberFormat="1" applyFont="1" applyBorder="1">
      <alignment/>
      <protection/>
    </xf>
    <xf numFmtId="167" fontId="2" fillId="0" borderId="34" xfId="21" applyNumberFormat="1" applyFont="1" applyBorder="1" applyAlignment="1">
      <alignment/>
      <protection/>
    </xf>
    <xf numFmtId="168" fontId="2" fillId="0" borderId="34" xfId="21" applyNumberFormat="1" applyFont="1" applyBorder="1" applyAlignment="1">
      <alignment/>
      <protection/>
    </xf>
    <xf numFmtId="168" fontId="2" fillId="0" borderId="35" xfId="21" applyNumberFormat="1" applyFont="1" applyBorder="1" applyAlignment="1">
      <alignment/>
      <protection/>
    </xf>
    <xf numFmtId="164" fontId="9" fillId="5" borderId="1" xfId="21" applyFont="1" applyFill="1" applyBorder="1" applyAlignment="1" applyProtection="1">
      <alignment horizontal="left" vertical="top"/>
      <protection/>
    </xf>
    <xf numFmtId="164" fontId="9" fillId="5" borderId="2" xfId="21" applyFont="1" applyFill="1" applyBorder="1" applyAlignment="1" applyProtection="1">
      <alignment wrapText="1"/>
      <protection/>
    </xf>
    <xf numFmtId="167" fontId="5" fillId="5" borderId="20" xfId="21" applyNumberFormat="1" applyFont="1" applyFill="1" applyBorder="1" applyAlignment="1" applyProtection="1">
      <alignment horizontal="right"/>
      <protection/>
    </xf>
    <xf numFmtId="167" fontId="5" fillId="5" borderId="2" xfId="21" applyNumberFormat="1" applyFont="1" applyFill="1" applyBorder="1">
      <alignment/>
      <protection/>
    </xf>
    <xf numFmtId="167" fontId="5" fillId="5" borderId="20" xfId="21" applyNumberFormat="1" applyFont="1" applyFill="1" applyBorder="1">
      <alignment/>
      <protection/>
    </xf>
    <xf numFmtId="167" fontId="5" fillId="5" borderId="2" xfId="21" applyNumberFormat="1" applyFont="1" applyFill="1" applyBorder="1" applyAlignment="1">
      <alignment/>
      <protection/>
    </xf>
    <xf numFmtId="168" fontId="5" fillId="5" borderId="2" xfId="21" applyNumberFormat="1" applyFont="1" applyFill="1" applyBorder="1" applyAlignment="1">
      <alignment/>
      <protection/>
    </xf>
    <xf numFmtId="168" fontId="5" fillId="5" borderId="3" xfId="21" applyNumberFormat="1" applyFont="1" applyFill="1" applyBorder="1" applyAlignment="1">
      <alignment/>
      <protection/>
    </xf>
    <xf numFmtId="164" fontId="5" fillId="4" borderId="27" xfId="21" applyFont="1" applyFill="1" applyBorder="1" applyAlignment="1" applyProtection="1">
      <alignment horizontal="left" vertical="top"/>
      <protection/>
    </xf>
    <xf numFmtId="164" fontId="5" fillId="4" borderId="5" xfId="21" applyFont="1" applyFill="1" applyBorder="1" applyAlignment="1" applyProtection="1">
      <alignment wrapText="1"/>
      <protection/>
    </xf>
    <xf numFmtId="167" fontId="5" fillId="4" borderId="9" xfId="21" applyNumberFormat="1" applyFont="1" applyFill="1" applyBorder="1" applyAlignment="1" applyProtection="1">
      <alignment horizontal="right"/>
      <protection/>
    </xf>
    <xf numFmtId="167" fontId="5" fillId="4" borderId="5" xfId="21" applyNumberFormat="1" applyFont="1" applyFill="1" applyBorder="1">
      <alignment/>
      <protection/>
    </xf>
    <xf numFmtId="167" fontId="5" fillId="4" borderId="9" xfId="21" applyNumberFormat="1" applyFont="1" applyFill="1" applyBorder="1">
      <alignment/>
      <protection/>
    </xf>
    <xf numFmtId="167" fontId="5" fillId="4" borderId="5" xfId="21" applyNumberFormat="1" applyFont="1" applyFill="1" applyBorder="1" applyAlignment="1">
      <alignment/>
      <protection/>
    </xf>
    <xf numFmtId="168" fontId="5" fillId="4" borderId="5" xfId="21" applyNumberFormat="1" applyFont="1" applyFill="1" applyBorder="1" applyAlignment="1">
      <alignment/>
      <protection/>
    </xf>
    <xf numFmtId="168" fontId="5" fillId="4" borderId="6" xfId="21" applyNumberFormat="1" applyFont="1" applyFill="1" applyBorder="1" applyAlignment="1">
      <alignment/>
      <protection/>
    </xf>
    <xf numFmtId="164" fontId="0" fillId="2" borderId="36" xfId="21" applyFont="1" applyFill="1" applyBorder="1" applyAlignment="1" applyProtection="1">
      <alignment horizontal="left" vertical="top"/>
      <protection/>
    </xf>
    <xf numFmtId="164" fontId="0" fillId="2" borderId="12" xfId="21" applyFont="1" applyFill="1" applyBorder="1" applyAlignment="1" applyProtection="1">
      <alignment wrapText="1"/>
      <protection/>
    </xf>
    <xf numFmtId="167" fontId="0" fillId="2" borderId="13" xfId="21" applyNumberFormat="1" applyFont="1" applyFill="1" applyBorder="1" applyAlignment="1" applyProtection="1">
      <alignment horizontal="right"/>
      <protection/>
    </xf>
    <xf numFmtId="167" fontId="0" fillId="0" borderId="12" xfId="21" applyNumberFormat="1" applyBorder="1">
      <alignment/>
      <protection/>
    </xf>
    <xf numFmtId="167" fontId="0" fillId="0" borderId="13" xfId="21" applyNumberFormat="1" applyBorder="1">
      <alignment/>
      <protection/>
    </xf>
    <xf numFmtId="168" fontId="5" fillId="0" borderId="12" xfId="21" applyNumberFormat="1" applyFont="1" applyBorder="1" applyAlignment="1">
      <alignment/>
      <protection/>
    </xf>
    <xf numFmtId="168" fontId="5" fillId="0" borderId="11" xfId="21" applyNumberFormat="1" applyFont="1" applyBorder="1" applyAlignment="1">
      <alignment/>
      <protection/>
    </xf>
    <xf numFmtId="164" fontId="5" fillId="4" borderId="36" xfId="21" applyFont="1" applyFill="1" applyBorder="1" applyAlignment="1" applyProtection="1">
      <alignment horizontal="left" vertical="top"/>
      <protection/>
    </xf>
    <xf numFmtId="164" fontId="5" fillId="4" borderId="12" xfId="21" applyFont="1" applyFill="1" applyBorder="1" applyAlignment="1" applyProtection="1">
      <alignment wrapText="1"/>
      <protection/>
    </xf>
    <xf numFmtId="167" fontId="5" fillId="4" borderId="13" xfId="21" applyNumberFormat="1" applyFont="1" applyFill="1" applyBorder="1" applyAlignment="1" applyProtection="1">
      <alignment horizontal="right"/>
      <protection/>
    </xf>
    <xf numFmtId="167" fontId="5" fillId="4" borderId="12" xfId="21" applyNumberFormat="1" applyFont="1" applyFill="1" applyBorder="1">
      <alignment/>
      <protection/>
    </xf>
    <xf numFmtId="167" fontId="5" fillId="4" borderId="13" xfId="21" applyNumberFormat="1" applyFont="1" applyFill="1" applyBorder="1">
      <alignment/>
      <protection/>
    </xf>
    <xf numFmtId="167" fontId="5" fillId="4" borderId="12" xfId="21" applyNumberFormat="1" applyFont="1" applyFill="1" applyBorder="1" applyAlignment="1">
      <alignment/>
      <protection/>
    </xf>
    <xf numFmtId="168" fontId="5" fillId="4" borderId="12" xfId="21" applyNumberFormat="1" applyFont="1" applyFill="1" applyBorder="1" applyAlignment="1">
      <alignment/>
      <protection/>
    </xf>
    <xf numFmtId="168" fontId="5" fillId="4" borderId="11" xfId="21" applyNumberFormat="1" applyFont="1" applyFill="1" applyBorder="1" applyAlignment="1">
      <alignment/>
      <protection/>
    </xf>
    <xf numFmtId="164" fontId="5" fillId="4" borderId="36" xfId="21" applyFont="1" applyFill="1" applyBorder="1" applyAlignment="1" applyProtection="1">
      <alignment horizontal="left" vertical="top"/>
      <protection/>
    </xf>
    <xf numFmtId="164" fontId="0" fillId="0" borderId="0" xfId="21" applyFont="1" applyAlignment="1">
      <alignment/>
      <protection/>
    </xf>
    <xf numFmtId="164" fontId="0" fillId="2" borderId="23" xfId="21" applyFont="1" applyFill="1" applyBorder="1" applyAlignment="1" applyProtection="1">
      <alignment horizontal="left" vertical="top"/>
      <protection/>
    </xf>
    <xf numFmtId="164" fontId="0" fillId="2" borderId="24" xfId="21" applyFont="1" applyFill="1" applyBorder="1" applyAlignment="1" applyProtection="1">
      <alignment wrapText="1"/>
      <protection/>
    </xf>
    <xf numFmtId="167" fontId="0" fillId="2" borderId="25" xfId="21" applyNumberFormat="1" applyFont="1" applyFill="1" applyBorder="1" applyAlignment="1" applyProtection="1">
      <alignment horizontal="right"/>
      <protection/>
    </xf>
    <xf numFmtId="167" fontId="0" fillId="0" borderId="34" xfId="21" applyNumberFormat="1" applyBorder="1">
      <alignment/>
      <protection/>
    </xf>
    <xf numFmtId="167" fontId="0" fillId="0" borderId="37" xfId="21" applyNumberFormat="1" applyBorder="1">
      <alignment/>
      <protection/>
    </xf>
    <xf numFmtId="167" fontId="0" fillId="0" borderId="34" xfId="21" applyNumberFormat="1" applyFont="1" applyBorder="1" applyAlignment="1">
      <alignment/>
      <protection/>
    </xf>
    <xf numFmtId="168" fontId="5" fillId="0" borderId="34" xfId="21" applyNumberFormat="1" applyFont="1" applyBorder="1" applyAlignment="1">
      <alignment/>
      <protection/>
    </xf>
    <xf numFmtId="168" fontId="5" fillId="0" borderId="35" xfId="21" applyNumberFormat="1" applyFont="1" applyBorder="1" applyAlignment="1">
      <alignment/>
      <protection/>
    </xf>
    <xf numFmtId="164" fontId="9" fillId="3" borderId="2" xfId="21" applyFont="1" applyFill="1" applyBorder="1" applyAlignment="1" applyProtection="1">
      <alignment wrapText="1"/>
      <protection/>
    </xf>
    <xf numFmtId="167" fontId="5" fillId="5" borderId="20" xfId="21" applyNumberFormat="1" applyFont="1" applyFill="1" applyBorder="1" applyProtection="1">
      <alignment/>
      <protection/>
    </xf>
    <xf numFmtId="164" fontId="5" fillId="4" borderId="27" xfId="21" applyFont="1" applyFill="1" applyBorder="1" applyAlignment="1" applyProtection="1">
      <alignment horizontal="left" vertical="top"/>
      <protection/>
    </xf>
    <xf numFmtId="164" fontId="5" fillId="4" borderId="5" xfId="21" applyFont="1" applyFill="1" applyBorder="1" applyAlignment="1" applyProtection="1">
      <alignment wrapText="1"/>
      <protection/>
    </xf>
    <xf numFmtId="167" fontId="5" fillId="4" borderId="9" xfId="21" applyNumberFormat="1" applyFont="1" applyFill="1" applyBorder="1" applyProtection="1">
      <alignment/>
      <protection/>
    </xf>
    <xf numFmtId="167" fontId="5" fillId="4" borderId="5" xfId="21" applyNumberFormat="1" applyFont="1" applyFill="1" applyBorder="1" applyAlignment="1">
      <alignment/>
      <protection/>
    </xf>
    <xf numFmtId="168" fontId="5" fillId="4" borderId="5" xfId="21" applyNumberFormat="1" applyFont="1" applyFill="1" applyBorder="1" applyAlignment="1">
      <alignment/>
      <protection/>
    </xf>
    <xf numFmtId="168" fontId="5" fillId="4" borderId="6" xfId="21" applyNumberFormat="1" applyFont="1" applyFill="1" applyBorder="1" applyAlignment="1">
      <alignment/>
      <protection/>
    </xf>
    <xf numFmtId="167" fontId="0" fillId="2" borderId="13" xfId="21" applyNumberFormat="1" applyFont="1" applyFill="1" applyBorder="1" applyProtection="1">
      <alignment/>
      <protection/>
    </xf>
    <xf numFmtId="167" fontId="5" fillId="0" borderId="12" xfId="21" applyNumberFormat="1" applyFont="1" applyBorder="1" applyAlignment="1">
      <alignment/>
      <protection/>
    </xf>
    <xf numFmtId="164" fontId="0" fillId="4" borderId="36" xfId="21" applyFont="1" applyFill="1" applyBorder="1" applyAlignment="1" applyProtection="1">
      <alignment horizontal="left" vertical="top"/>
      <protection/>
    </xf>
    <xf numFmtId="164" fontId="0" fillId="4" borderId="12" xfId="21" applyFont="1" applyFill="1" applyBorder="1" applyAlignment="1" applyProtection="1">
      <alignment wrapText="1"/>
      <protection/>
    </xf>
    <xf numFmtId="167" fontId="0" fillId="4" borderId="13" xfId="21" applyNumberFormat="1" applyFont="1" applyFill="1" applyBorder="1" applyProtection="1">
      <alignment/>
      <protection/>
    </xf>
    <xf numFmtId="164" fontId="0" fillId="2" borderId="28" xfId="21" applyFont="1" applyFill="1" applyBorder="1" applyAlignment="1" applyProtection="1">
      <alignment horizontal="left" vertical="top"/>
      <protection/>
    </xf>
    <xf numFmtId="164" fontId="0" fillId="2" borderId="15" xfId="21" applyFont="1" applyFill="1" applyBorder="1" applyAlignment="1" applyProtection="1">
      <alignment wrapText="1"/>
      <protection/>
    </xf>
    <xf numFmtId="167" fontId="0" fillId="2" borderId="16" xfId="21" applyNumberFormat="1" applyFont="1" applyFill="1" applyBorder="1" applyProtection="1">
      <alignment/>
      <protection/>
    </xf>
    <xf numFmtId="167" fontId="0" fillId="0" borderId="15" xfId="21" applyNumberFormat="1" applyBorder="1">
      <alignment/>
      <protection/>
    </xf>
    <xf numFmtId="167" fontId="0" fillId="0" borderId="16" xfId="21" applyNumberFormat="1" applyBorder="1">
      <alignment/>
      <protection/>
    </xf>
    <xf numFmtId="167" fontId="0" fillId="0" borderId="15" xfId="21" applyNumberFormat="1" applyFont="1" applyBorder="1" applyAlignment="1">
      <alignment/>
      <protection/>
    </xf>
    <xf numFmtId="168" fontId="5" fillId="0" borderId="15" xfId="21" applyNumberFormat="1" applyFont="1" applyBorder="1" applyAlignment="1">
      <alignment/>
      <protection/>
    </xf>
    <xf numFmtId="168" fontId="5" fillId="0" borderId="18" xfId="21" applyNumberFormat="1" applyFont="1" applyBorder="1" applyAlignment="1">
      <alignment/>
      <protection/>
    </xf>
    <xf numFmtId="167" fontId="1" fillId="0" borderId="0" xfId="21" applyNumberFormat="1" applyFont="1" applyAlignment="1">
      <alignment wrapText="1"/>
      <protection/>
    </xf>
    <xf numFmtId="164" fontId="2" fillId="0" borderId="0" xfId="21" applyFont="1" applyProtection="1">
      <alignment/>
      <protection/>
    </xf>
    <xf numFmtId="164" fontId="2" fillId="0" borderId="0" xfId="21" applyFont="1" applyAlignment="1" applyProtection="1">
      <alignment horizontal="center" wrapText="1"/>
      <protection/>
    </xf>
    <xf numFmtId="164" fontId="3" fillId="0" borderId="0" xfId="21" applyFont="1">
      <alignment/>
      <protection/>
    </xf>
    <xf numFmtId="164" fontId="0" fillId="0" borderId="0" xfId="21" applyBorder="1" applyProtection="1">
      <alignment/>
      <protection/>
    </xf>
    <xf numFmtId="164" fontId="5" fillId="0" borderId="21" xfId="21" applyFont="1" applyBorder="1" applyAlignment="1" applyProtection="1">
      <alignment horizontal="center" vertical="center" wrapText="1"/>
      <protection/>
    </xf>
    <xf numFmtId="164" fontId="5" fillId="0" borderId="4" xfId="21" applyFont="1" applyBorder="1" applyAlignment="1" applyProtection="1">
      <alignment horizontal="center" vertical="center" wrapText="1"/>
      <protection/>
    </xf>
    <xf numFmtId="164" fontId="1" fillId="0" borderId="22" xfId="21" applyFont="1" applyBorder="1" applyAlignment="1" applyProtection="1">
      <alignment horizontal="center"/>
      <protection/>
    </xf>
    <xf numFmtId="164" fontId="1" fillId="0" borderId="38" xfId="21" applyFont="1" applyBorder="1" applyAlignment="1" applyProtection="1">
      <alignment horizontal="center" wrapText="1"/>
      <protection/>
    </xf>
    <xf numFmtId="164" fontId="1" fillId="0" borderId="0" xfId="21" applyFont="1" applyBorder="1">
      <alignment/>
      <protection/>
    </xf>
    <xf numFmtId="164" fontId="7" fillId="0" borderId="5" xfId="21" applyFont="1" applyBorder="1" applyAlignment="1">
      <alignment horizontal="center" wrapText="1"/>
      <protection/>
    </xf>
    <xf numFmtId="164" fontId="0" fillId="0" borderId="5" xfId="21" applyFont="1" applyBorder="1" applyAlignment="1">
      <alignment horizontal="center" wrapText="1"/>
      <protection/>
    </xf>
    <xf numFmtId="164" fontId="0" fillId="0" borderId="9" xfId="21" applyFont="1" applyBorder="1" applyAlignment="1">
      <alignment horizontal="center"/>
      <protection/>
    </xf>
    <xf numFmtId="164" fontId="5" fillId="0" borderId="23" xfId="21" applyFont="1" applyBorder="1" applyAlignment="1" applyProtection="1">
      <alignment horizontal="center"/>
      <protection/>
    </xf>
    <xf numFmtId="164" fontId="5" fillId="0" borderId="24" xfId="21" applyFont="1" applyBorder="1" applyAlignment="1" applyProtection="1">
      <alignment horizontal="left" wrapText="1"/>
      <protection/>
    </xf>
    <xf numFmtId="167" fontId="2" fillId="0" borderId="24" xfId="21" applyNumberFormat="1" applyFont="1" applyBorder="1" applyAlignment="1">
      <alignment horizontal="right"/>
      <protection/>
    </xf>
    <xf numFmtId="167" fontId="2" fillId="0" borderId="25" xfId="21" applyNumberFormat="1" applyFont="1" applyBorder="1" applyAlignment="1">
      <alignment horizontal="right"/>
      <protection/>
    </xf>
    <xf numFmtId="168" fontId="2" fillId="0" borderId="34" xfId="21" applyNumberFormat="1" applyFont="1" applyBorder="1" applyAlignment="1">
      <alignment/>
      <protection/>
    </xf>
    <xf numFmtId="168" fontId="2" fillId="0" borderId="35" xfId="21" applyNumberFormat="1" applyFont="1" applyBorder="1" applyAlignment="1">
      <alignment/>
      <protection/>
    </xf>
    <xf numFmtId="164" fontId="9" fillId="5" borderId="1" xfId="21" applyFont="1" applyFill="1" applyBorder="1" applyAlignment="1" applyProtection="1">
      <alignment horizontal="left"/>
      <protection/>
    </xf>
    <xf numFmtId="167" fontId="5" fillId="3" borderId="2" xfId="21" applyNumberFormat="1" applyFont="1" applyFill="1" applyBorder="1" applyAlignment="1">
      <alignment horizontal="right"/>
      <protection/>
    </xf>
    <xf numFmtId="167" fontId="5" fillId="3" borderId="20" xfId="21" applyNumberFormat="1" applyFont="1" applyFill="1" applyBorder="1" applyAlignment="1">
      <alignment horizontal="right"/>
      <protection/>
    </xf>
    <xf numFmtId="167" fontId="5" fillId="3" borderId="2" xfId="21" applyNumberFormat="1" applyFont="1" applyFill="1" applyBorder="1" applyAlignment="1">
      <alignment/>
      <protection/>
    </xf>
    <xf numFmtId="168" fontId="5" fillId="3" borderId="2" xfId="21" applyNumberFormat="1" applyFont="1" applyFill="1" applyBorder="1" applyAlignment="1">
      <alignment/>
      <protection/>
    </xf>
    <xf numFmtId="168" fontId="5" fillId="3" borderId="3" xfId="21" applyNumberFormat="1" applyFont="1" applyFill="1" applyBorder="1" applyAlignment="1">
      <alignment/>
      <protection/>
    </xf>
    <xf numFmtId="164" fontId="1" fillId="0" borderId="0" xfId="21" applyFont="1">
      <alignment/>
      <protection/>
    </xf>
    <xf numFmtId="167" fontId="5" fillId="4" borderId="5" xfId="21" applyNumberFormat="1" applyFont="1" applyFill="1" applyBorder="1" applyAlignment="1">
      <alignment horizontal="right"/>
      <protection/>
    </xf>
    <xf numFmtId="167" fontId="5" fillId="4" borderId="9" xfId="21" applyNumberFormat="1" applyFont="1" applyFill="1" applyBorder="1" applyAlignment="1">
      <alignment horizontal="right"/>
      <protection/>
    </xf>
    <xf numFmtId="168" fontId="5" fillId="4" borderId="5" xfId="21" applyNumberFormat="1" applyFont="1" applyFill="1" applyBorder="1">
      <alignment/>
      <protection/>
    </xf>
    <xf numFmtId="168" fontId="5" fillId="4" borderId="6" xfId="21" applyNumberFormat="1" applyFont="1" applyFill="1" applyBorder="1">
      <alignment/>
      <protection/>
    </xf>
    <xf numFmtId="164" fontId="0" fillId="0" borderId="36" xfId="21" applyFont="1" applyBorder="1" applyAlignment="1" applyProtection="1">
      <alignment horizontal="left"/>
      <protection/>
    </xf>
    <xf numFmtId="164" fontId="0" fillId="0" borderId="12" xfId="21" applyFont="1" applyBorder="1" applyAlignment="1" applyProtection="1">
      <alignment wrapText="1"/>
      <protection/>
    </xf>
    <xf numFmtId="167" fontId="0" fillId="0" borderId="13" xfId="21" applyNumberFormat="1" applyFont="1" applyFill="1" applyBorder="1" applyAlignment="1" applyProtection="1">
      <alignment horizontal="right"/>
      <protection/>
    </xf>
    <xf numFmtId="167" fontId="0" fillId="0" borderId="12" xfId="21" applyNumberFormat="1" applyBorder="1" applyAlignment="1">
      <alignment horizontal="right"/>
      <protection/>
    </xf>
    <xf numFmtId="167" fontId="0" fillId="0" borderId="13" xfId="21" applyNumberFormat="1" applyBorder="1" applyAlignment="1">
      <alignment horizontal="right"/>
      <protection/>
    </xf>
    <xf numFmtId="168" fontId="0" fillId="0" borderId="12" xfId="21" applyNumberFormat="1" applyBorder="1">
      <alignment/>
      <protection/>
    </xf>
    <xf numFmtId="168" fontId="0" fillId="0" borderId="11" xfId="21" applyNumberFormat="1" applyBorder="1">
      <alignment/>
      <protection/>
    </xf>
    <xf numFmtId="164" fontId="5" fillId="4" borderId="36" xfId="21" applyFont="1" applyFill="1" applyBorder="1" applyAlignment="1" applyProtection="1">
      <alignment horizontal="left"/>
      <protection/>
    </xf>
    <xf numFmtId="164" fontId="5" fillId="4" borderId="12" xfId="21" applyFont="1" applyFill="1" applyBorder="1" applyAlignment="1" applyProtection="1">
      <alignment wrapText="1"/>
      <protection/>
    </xf>
    <xf numFmtId="167" fontId="5" fillId="4" borderId="12" xfId="21" applyNumberFormat="1" applyFont="1" applyFill="1" applyBorder="1" applyAlignment="1">
      <alignment horizontal="right"/>
      <protection/>
    </xf>
    <xf numFmtId="167" fontId="5" fillId="4" borderId="13" xfId="21" applyNumberFormat="1" applyFont="1" applyFill="1" applyBorder="1" applyAlignment="1">
      <alignment horizontal="right"/>
      <protection/>
    </xf>
    <xf numFmtId="168" fontId="5" fillId="4" borderId="12" xfId="21" applyNumberFormat="1" applyFont="1" applyFill="1" applyBorder="1">
      <alignment/>
      <protection/>
    </xf>
    <xf numFmtId="168" fontId="5" fillId="4" borderId="11" xfId="21" applyNumberFormat="1" applyFont="1" applyFill="1" applyBorder="1">
      <alignment/>
      <protection/>
    </xf>
    <xf numFmtId="164" fontId="5" fillId="4" borderId="36" xfId="21" applyFont="1" applyFill="1" applyBorder="1" applyAlignment="1" applyProtection="1">
      <alignment horizontal="left"/>
      <protection/>
    </xf>
    <xf numFmtId="164" fontId="0" fillId="0" borderId="36" xfId="21" applyFont="1" applyFill="1" applyBorder="1" applyAlignment="1" applyProtection="1">
      <alignment horizontal="left"/>
      <protection/>
    </xf>
    <xf numFmtId="164" fontId="0" fillId="0" borderId="12" xfId="21" applyFont="1" applyFill="1" applyBorder="1" applyAlignment="1" applyProtection="1">
      <alignment wrapText="1"/>
      <protection/>
    </xf>
    <xf numFmtId="167" fontId="0" fillId="0" borderId="13" xfId="21" applyNumberFormat="1" applyFont="1" applyFill="1" applyBorder="1" applyAlignment="1" applyProtection="1">
      <alignment horizontal="right"/>
      <protection/>
    </xf>
    <xf numFmtId="164" fontId="0" fillId="4" borderId="36" xfId="21" applyFont="1" applyFill="1" applyBorder="1" applyAlignment="1" applyProtection="1">
      <alignment horizontal="left"/>
      <protection/>
    </xf>
    <xf numFmtId="164" fontId="0" fillId="0" borderId="36" xfId="21" applyFont="1" applyBorder="1" applyAlignment="1" applyProtection="1">
      <alignment horizontal="left"/>
      <protection/>
    </xf>
    <xf numFmtId="164" fontId="0" fillId="0" borderId="0" xfId="21" applyFont="1" applyBorder="1">
      <alignment/>
      <protection/>
    </xf>
    <xf numFmtId="164" fontId="5" fillId="4" borderId="36" xfId="21" applyFont="1" applyFill="1" applyBorder="1" applyAlignment="1" applyProtection="1">
      <alignment horizontal="left" wrapText="1"/>
      <protection/>
    </xf>
    <xf numFmtId="167" fontId="5" fillId="4" borderId="13" xfId="21" applyNumberFormat="1" applyFont="1" applyFill="1" applyBorder="1" applyAlignment="1" applyProtection="1">
      <alignment horizontal="right" wrapText="1"/>
      <protection/>
    </xf>
    <xf numFmtId="164" fontId="0" fillId="0" borderId="39" xfId="21" applyFont="1" applyBorder="1" applyAlignment="1" applyProtection="1">
      <alignment horizontal="left"/>
      <protection/>
    </xf>
    <xf numFmtId="164" fontId="0" fillId="0" borderId="34" xfId="21" applyFont="1" applyBorder="1" applyAlignment="1" applyProtection="1">
      <alignment wrapText="1"/>
      <protection/>
    </xf>
    <xf numFmtId="167" fontId="0" fillId="0" borderId="34" xfId="21" applyNumberFormat="1" applyBorder="1" applyAlignment="1">
      <alignment horizontal="right"/>
      <protection/>
    </xf>
    <xf numFmtId="167" fontId="0" fillId="0" borderId="37" xfId="21" applyNumberFormat="1" applyBorder="1" applyAlignment="1">
      <alignment horizontal="right"/>
      <protection/>
    </xf>
    <xf numFmtId="168" fontId="0" fillId="0" borderId="34" xfId="21" applyNumberFormat="1" applyBorder="1">
      <alignment/>
      <protection/>
    </xf>
    <xf numFmtId="168" fontId="0" fillId="0" borderId="35" xfId="21" applyNumberFormat="1" applyBorder="1">
      <alignment/>
      <protection/>
    </xf>
    <xf numFmtId="168" fontId="5" fillId="3" borderId="2" xfId="21" applyNumberFormat="1" applyFont="1" applyFill="1" applyBorder="1">
      <alignment/>
      <protection/>
    </xf>
    <xf numFmtId="168" fontId="5" fillId="3" borderId="3" xfId="21" applyNumberFormat="1" applyFont="1" applyFill="1" applyBorder="1">
      <alignment/>
      <protection/>
    </xf>
    <xf numFmtId="164" fontId="0" fillId="0" borderId="28" xfId="21" applyFont="1" applyFill="1" applyBorder="1" applyAlignment="1" applyProtection="1">
      <alignment horizontal="left"/>
      <protection/>
    </xf>
    <xf numFmtId="164" fontId="1" fillId="0" borderId="15" xfId="21" applyFont="1" applyBorder="1" applyAlignment="1">
      <alignment wrapText="1"/>
      <protection/>
    </xf>
    <xf numFmtId="167" fontId="0" fillId="0" borderId="15" xfId="21" applyNumberFormat="1" applyBorder="1" applyAlignment="1">
      <alignment horizontal="right"/>
      <protection/>
    </xf>
    <xf numFmtId="167" fontId="0" fillId="0" borderId="16" xfId="21" applyNumberFormat="1" applyBorder="1" applyAlignment="1">
      <alignment horizontal="right"/>
      <protection/>
    </xf>
    <xf numFmtId="168" fontId="0" fillId="0" borderId="15" xfId="21" applyNumberFormat="1" applyBorder="1">
      <alignment/>
      <protection/>
    </xf>
    <xf numFmtId="168" fontId="0" fillId="0" borderId="18" xfId="21" applyNumberFormat="1" applyBorder="1">
      <alignment/>
      <protection/>
    </xf>
    <xf numFmtId="164" fontId="6" fillId="0" borderId="0" xfId="21" applyFont="1" applyAlignment="1" applyProtection="1">
      <alignment wrapText="1"/>
      <protection/>
    </xf>
    <xf numFmtId="167" fontId="6" fillId="0" borderId="0" xfId="21" applyNumberFormat="1" applyFont="1" applyAlignment="1" applyProtection="1">
      <alignment wrapText="1"/>
      <protection/>
    </xf>
    <xf numFmtId="164" fontId="2" fillId="0" borderId="0" xfId="21" applyFont="1" applyBorder="1" applyAlignment="1" applyProtection="1">
      <alignment horizontal="center"/>
      <protection/>
    </xf>
    <xf numFmtId="167" fontId="1" fillId="0" borderId="0" xfId="21" applyNumberFormat="1" applyFont="1" applyAlignment="1" applyProtection="1">
      <alignment wrapText="1"/>
      <protection/>
    </xf>
    <xf numFmtId="164" fontId="0" fillId="0" borderId="40" xfId="21" applyFont="1" applyBorder="1" applyAlignment="1" applyProtection="1">
      <alignment horizontal="center" vertical="center" wrapText="1"/>
      <protection/>
    </xf>
    <xf numFmtId="164" fontId="5" fillId="0" borderId="41" xfId="21" applyFont="1" applyBorder="1" applyAlignment="1" applyProtection="1">
      <alignment horizontal="center" vertical="center" wrapText="1"/>
      <protection/>
    </xf>
    <xf numFmtId="164" fontId="5" fillId="0" borderId="41" xfId="21" applyFont="1" applyBorder="1" applyAlignment="1">
      <alignment horizontal="center" vertical="center" wrapText="1"/>
      <protection/>
    </xf>
    <xf numFmtId="164" fontId="5" fillId="0" borderId="41" xfId="21" applyFont="1" applyBorder="1" applyAlignment="1">
      <alignment horizontal="center" wrapText="1"/>
      <protection/>
    </xf>
    <xf numFmtId="164" fontId="5" fillId="0" borderId="42" xfId="21" applyFont="1" applyBorder="1" applyAlignment="1">
      <alignment horizontal="center" wrapText="1"/>
      <protection/>
    </xf>
    <xf numFmtId="164" fontId="1" fillId="0" borderId="28" xfId="21" applyFont="1" applyBorder="1" applyAlignment="1" applyProtection="1">
      <alignment horizontal="center"/>
      <protection/>
    </xf>
    <xf numFmtId="164" fontId="1" fillId="0" borderId="15" xfId="21" applyFont="1" applyBorder="1" applyAlignment="1" applyProtection="1">
      <alignment horizontal="center" wrapText="1"/>
      <protection/>
    </xf>
    <xf numFmtId="164" fontId="1" fillId="0" borderId="15" xfId="21" applyFont="1" applyBorder="1" applyAlignment="1" applyProtection="1">
      <alignment horizontal="center"/>
      <protection/>
    </xf>
    <xf numFmtId="164" fontId="1" fillId="0" borderId="15" xfId="21" applyFont="1" applyBorder="1" applyAlignment="1">
      <alignment horizontal="center"/>
      <protection/>
    </xf>
    <xf numFmtId="164" fontId="1" fillId="0" borderId="18" xfId="21" applyFont="1" applyBorder="1" applyAlignment="1">
      <alignment horizontal="center"/>
      <protection/>
    </xf>
    <xf numFmtId="164" fontId="0" fillId="0" borderId="0" xfId="21" applyAlignment="1">
      <alignment wrapText="1"/>
      <protection/>
    </xf>
    <xf numFmtId="164" fontId="1" fillId="0" borderId="1" xfId="21" applyFont="1" applyBorder="1" applyAlignment="1" applyProtection="1">
      <alignment horizontal="center"/>
      <protection/>
    </xf>
    <xf numFmtId="164" fontId="5" fillId="0" borderId="2" xfId="21" applyFont="1" applyBorder="1" applyAlignment="1" applyProtection="1">
      <alignment horizontal="left" wrapText="1"/>
      <protection/>
    </xf>
    <xf numFmtId="167" fontId="5" fillId="0" borderId="2" xfId="21" applyNumberFormat="1" applyFont="1" applyBorder="1" applyAlignment="1" applyProtection="1">
      <alignment/>
      <protection/>
    </xf>
    <xf numFmtId="167" fontId="5" fillId="0" borderId="3" xfId="21" applyNumberFormat="1" applyFont="1" applyBorder="1" applyAlignment="1">
      <alignment/>
      <protection/>
    </xf>
    <xf numFmtId="164" fontId="10" fillId="6" borderId="1" xfId="21" applyFont="1" applyFill="1" applyBorder="1" applyAlignment="1" applyProtection="1">
      <alignment horizontal="left"/>
      <protection/>
    </xf>
    <xf numFmtId="164" fontId="10" fillId="6" borderId="2" xfId="21" applyFont="1" applyFill="1" applyBorder="1" applyAlignment="1" applyProtection="1">
      <alignment wrapText="1"/>
      <protection/>
    </xf>
    <xf numFmtId="167" fontId="10" fillId="6" borderId="2" xfId="21" applyNumberFormat="1" applyFont="1" applyFill="1" applyBorder="1" applyAlignment="1" applyProtection="1">
      <alignment horizontal="right"/>
      <protection/>
    </xf>
    <xf numFmtId="167" fontId="10" fillId="6" borderId="2" xfId="21" applyNumberFormat="1" applyFont="1" applyFill="1" applyBorder="1">
      <alignment/>
      <protection/>
    </xf>
    <xf numFmtId="167" fontId="10" fillId="6" borderId="3" xfId="21" applyNumberFormat="1" applyFont="1" applyFill="1" applyBorder="1">
      <alignment/>
      <protection/>
    </xf>
    <xf numFmtId="164" fontId="0" fillId="2" borderId="27" xfId="21" applyFont="1" applyFill="1" applyBorder="1" applyAlignment="1" applyProtection="1">
      <alignment horizontal="left"/>
      <protection/>
    </xf>
    <xf numFmtId="164" fontId="0" fillId="2" borderId="5" xfId="21" applyFont="1" applyFill="1" applyBorder="1" applyAlignment="1" applyProtection="1">
      <alignment wrapText="1"/>
      <protection/>
    </xf>
    <xf numFmtId="167" fontId="0" fillId="2" borderId="5" xfId="21" applyNumberFormat="1" applyFont="1" applyFill="1" applyBorder="1" applyAlignment="1" applyProtection="1">
      <alignment horizontal="right"/>
      <protection/>
    </xf>
    <xf numFmtId="167" fontId="0" fillId="0" borderId="5" xfId="21" applyNumberFormat="1" applyBorder="1">
      <alignment/>
      <protection/>
    </xf>
    <xf numFmtId="167" fontId="0" fillId="0" borderId="6" xfId="21" applyNumberFormat="1" applyBorder="1">
      <alignment/>
      <protection/>
    </xf>
    <xf numFmtId="164" fontId="5" fillId="0" borderId="0" xfId="21" applyFont="1" applyAlignment="1" applyProtection="1">
      <alignment horizontal="center" vertical="center" wrapText="1"/>
      <protection/>
    </xf>
    <xf numFmtId="167" fontId="5" fillId="0" borderId="0" xfId="21" applyNumberFormat="1" applyFont="1" applyAlignment="1" applyProtection="1">
      <alignment horizontal="center" vertical="center" wrapText="1"/>
      <protection/>
    </xf>
    <xf numFmtId="164" fontId="5" fillId="0" borderId="0" xfId="21" applyFont="1" applyAlignment="1">
      <alignment horizontal="center" vertical="center"/>
      <protection/>
    </xf>
    <xf numFmtId="164" fontId="0" fillId="2" borderId="36" xfId="21" applyFont="1" applyFill="1" applyBorder="1" applyAlignment="1" applyProtection="1">
      <alignment horizontal="left"/>
      <protection/>
    </xf>
    <xf numFmtId="167" fontId="0" fillId="2" borderId="12" xfId="21" applyNumberFormat="1" applyFont="1" applyFill="1" applyBorder="1" applyAlignment="1" applyProtection="1">
      <alignment horizontal="right"/>
      <protection/>
    </xf>
    <xf numFmtId="167" fontId="0" fillId="0" borderId="11" xfId="21" applyNumberFormat="1" applyBorder="1">
      <alignment/>
      <protection/>
    </xf>
    <xf numFmtId="164" fontId="0" fillId="2" borderId="39" xfId="21" applyFont="1" applyFill="1" applyBorder="1" applyAlignment="1" applyProtection="1">
      <alignment horizontal="left"/>
      <protection/>
    </xf>
    <xf numFmtId="164" fontId="0" fillId="2" borderId="34" xfId="21" applyFont="1" applyFill="1" applyBorder="1" applyAlignment="1" applyProtection="1">
      <alignment wrapText="1"/>
      <protection/>
    </xf>
    <xf numFmtId="167" fontId="0" fillId="2" borderId="34" xfId="21" applyNumberFormat="1" applyFont="1" applyFill="1" applyBorder="1" applyAlignment="1" applyProtection="1">
      <alignment horizontal="right"/>
      <protection/>
    </xf>
    <xf numFmtId="167" fontId="0" fillId="0" borderId="35" xfId="21" applyNumberFormat="1" applyBorder="1">
      <alignment/>
      <protection/>
    </xf>
    <xf numFmtId="167" fontId="10" fillId="6" borderId="2" xfId="21" applyNumberFormat="1" applyFont="1" applyFill="1" applyBorder="1" applyProtection="1">
      <alignment/>
      <protection/>
    </xf>
    <xf numFmtId="167" fontId="10" fillId="6" borderId="2" xfId="15" applyNumberFormat="1" applyFont="1" applyFill="1" applyBorder="1" applyAlignment="1" applyProtection="1">
      <alignment/>
      <protection/>
    </xf>
    <xf numFmtId="167" fontId="0" fillId="2" borderId="5" xfId="21" applyNumberFormat="1" applyFont="1" applyFill="1" applyBorder="1" applyProtection="1">
      <alignment/>
      <protection/>
    </xf>
    <xf numFmtId="164" fontId="0" fillId="2" borderId="28" xfId="21" applyFont="1" applyFill="1" applyBorder="1" applyAlignment="1" applyProtection="1">
      <alignment horizontal="left"/>
      <protection/>
    </xf>
    <xf numFmtId="167" fontId="0" fillId="2" borderId="15" xfId="21" applyNumberFormat="1" applyFont="1" applyFill="1" applyBorder="1" applyProtection="1">
      <alignment/>
      <protection/>
    </xf>
    <xf numFmtId="167" fontId="0" fillId="0" borderId="18" xfId="21" applyNumberFormat="1" applyBorder="1">
      <alignment/>
      <protection/>
    </xf>
    <xf numFmtId="164" fontId="0" fillId="2" borderId="0" xfId="21" applyFont="1" applyFill="1" applyBorder="1" applyAlignment="1" applyProtection="1">
      <alignment horizontal="left"/>
      <protection/>
    </xf>
    <xf numFmtId="164" fontId="0" fillId="2" borderId="0" xfId="21" applyFont="1" applyFill="1" applyBorder="1" applyAlignment="1" applyProtection="1">
      <alignment wrapText="1"/>
      <protection/>
    </xf>
    <xf numFmtId="167" fontId="0" fillId="2" borderId="0" xfId="21" applyNumberFormat="1" applyFont="1" applyFill="1" applyBorder="1" applyProtection="1">
      <alignment/>
      <protection/>
    </xf>
    <xf numFmtId="167" fontId="0" fillId="0" borderId="0" xfId="21" applyNumberFormat="1" applyBorder="1">
      <alignment/>
      <protection/>
    </xf>
    <xf numFmtId="164" fontId="0" fillId="0" borderId="1" xfId="21" applyBorder="1" applyAlignment="1">
      <alignment horizontal="left"/>
      <protection/>
    </xf>
    <xf numFmtId="164" fontId="10" fillId="0" borderId="2" xfId="21" applyFont="1" applyBorder="1" applyAlignment="1">
      <alignment wrapText="1"/>
      <protection/>
    </xf>
    <xf numFmtId="164" fontId="5" fillId="0" borderId="2" xfId="21" applyFont="1" applyBorder="1" applyAlignment="1">
      <alignment horizontal="center" vertical="center" wrapText="1"/>
      <protection/>
    </xf>
    <xf numFmtId="164" fontId="5" fillId="0" borderId="2" xfId="21" applyFont="1" applyBorder="1" applyAlignment="1">
      <alignment horizontal="center" wrapText="1"/>
      <protection/>
    </xf>
    <xf numFmtId="164" fontId="5" fillId="0" borderId="3" xfId="21" applyFont="1" applyBorder="1" applyAlignment="1">
      <alignment horizontal="center" wrapText="1"/>
      <protection/>
    </xf>
    <xf numFmtId="164" fontId="0" fillId="0" borderId="0" xfId="21" applyAlignment="1">
      <alignment horizontal="right"/>
      <protection/>
    </xf>
    <xf numFmtId="164" fontId="5" fillId="0" borderId="23" xfId="21" applyFont="1" applyBorder="1" applyAlignment="1">
      <alignment horizontal="left"/>
      <protection/>
    </xf>
    <xf numFmtId="164" fontId="10" fillId="0" borderId="24" xfId="21" applyFont="1" applyBorder="1" applyAlignment="1">
      <alignment wrapText="1"/>
      <protection/>
    </xf>
    <xf numFmtId="167" fontId="5" fillId="0" borderId="24" xfId="21" applyNumberFormat="1" applyFont="1" applyBorder="1" applyAlignment="1">
      <alignment wrapText="1"/>
      <protection/>
    </xf>
    <xf numFmtId="167" fontId="5" fillId="0" borderId="24" xfId="21" applyNumberFormat="1" applyFont="1" applyBorder="1">
      <alignment/>
      <protection/>
    </xf>
    <xf numFmtId="167" fontId="5" fillId="0" borderId="26" xfId="21" applyNumberFormat="1" applyFont="1" applyBorder="1">
      <alignment/>
      <protection/>
    </xf>
    <xf numFmtId="164" fontId="0" fillId="0" borderId="5" xfId="21" applyBorder="1">
      <alignment/>
      <protection/>
    </xf>
    <xf numFmtId="167" fontId="0" fillId="0" borderId="5" xfId="21" applyNumberFormat="1" applyBorder="1" applyAlignment="1">
      <alignment horizontal="right"/>
      <protection/>
    </xf>
    <xf numFmtId="167" fontId="0" fillId="2" borderId="12" xfId="21" applyNumberFormat="1" applyFont="1" applyFill="1" applyBorder="1" applyProtection="1">
      <alignment/>
      <protection/>
    </xf>
    <xf numFmtId="167" fontId="0" fillId="2" borderId="34" xfId="21" applyNumberFormat="1" applyFont="1" applyFill="1" applyBorder="1" applyProtection="1">
      <alignment/>
      <protection/>
    </xf>
    <xf numFmtId="164" fontId="0" fillId="0" borderId="0" xfId="21" applyFont="1" applyAlignment="1" applyProtection="1">
      <alignment/>
      <protection/>
    </xf>
    <xf numFmtId="164" fontId="0" fillId="0" borderId="0" xfId="21" applyFont="1" applyBorder="1" applyAlignment="1">
      <alignment wrapText="1"/>
      <protection/>
    </xf>
    <xf numFmtId="164" fontId="0" fillId="0" borderId="0" xfId="21" applyFont="1" applyBorder="1" applyAlignment="1">
      <alignment/>
      <protection/>
    </xf>
    <xf numFmtId="164" fontId="4" fillId="0" borderId="0" xfId="21" applyFont="1" applyBorder="1" applyAlignment="1" applyProtection="1">
      <alignment horizontal="left"/>
      <protection/>
    </xf>
    <xf numFmtId="164" fontId="4" fillId="0" borderId="0" xfId="21" applyFont="1" applyBorder="1" applyAlignment="1" applyProtection="1">
      <alignment horizontal="left"/>
      <protection locked="0"/>
    </xf>
    <xf numFmtId="164" fontId="0" fillId="0" borderId="0" xfId="21" applyAlignment="1" applyProtection="1">
      <alignment/>
      <protection/>
    </xf>
    <xf numFmtId="164" fontId="0" fillId="0" borderId="0" xfId="21" applyFont="1" applyBorder="1" applyAlignment="1">
      <alignment horizontal="center" vertical="center"/>
      <protection/>
    </xf>
    <xf numFmtId="164" fontId="5" fillId="0" borderId="1" xfId="21" applyFont="1" applyBorder="1" applyAlignment="1" applyProtection="1">
      <alignment horizontal="center" vertical="center" wrapText="1"/>
      <protection/>
    </xf>
    <xf numFmtId="164" fontId="5" fillId="0" borderId="2" xfId="21" applyFont="1" applyBorder="1" applyAlignment="1" applyProtection="1">
      <alignment horizontal="center" vertical="center"/>
      <protection/>
    </xf>
    <xf numFmtId="164" fontId="0" fillId="0" borderId="23" xfId="21" applyFont="1" applyBorder="1" applyAlignment="1" applyProtection="1">
      <alignment horizontal="center" vertical="center" wrapText="1"/>
      <protection/>
    </xf>
    <xf numFmtId="164" fontId="0" fillId="0" borderId="24" xfId="21" applyFont="1" applyBorder="1" applyAlignment="1" applyProtection="1">
      <alignment horizontal="center" vertical="center"/>
      <protection/>
    </xf>
    <xf numFmtId="167" fontId="0" fillId="0" borderId="24" xfId="21" applyNumberFormat="1" applyFont="1" applyBorder="1" applyAlignment="1">
      <alignment horizontal="center"/>
      <protection/>
    </xf>
    <xf numFmtId="164" fontId="0" fillId="0" borderId="24" xfId="21" applyFont="1" applyBorder="1" applyAlignment="1">
      <alignment horizontal="center" vertical="center"/>
      <protection/>
    </xf>
    <xf numFmtId="164" fontId="0" fillId="0" borderId="26" xfId="21" applyFont="1" applyBorder="1" applyAlignment="1">
      <alignment horizontal="center" vertical="center"/>
      <protection/>
    </xf>
    <xf numFmtId="164" fontId="10" fillId="7" borderId="1" xfId="21" applyFont="1" applyFill="1" applyBorder="1" applyAlignment="1" applyProtection="1">
      <alignment horizontal="left" wrapText="1"/>
      <protection/>
    </xf>
    <xf numFmtId="164" fontId="10" fillId="7" borderId="2" xfId="21" applyFont="1" applyFill="1" applyBorder="1" applyAlignment="1" applyProtection="1">
      <alignment wrapText="1"/>
      <protection/>
    </xf>
    <xf numFmtId="167" fontId="10" fillId="7" borderId="2" xfId="21" applyNumberFormat="1" applyFont="1" applyFill="1" applyBorder="1" applyProtection="1">
      <alignment/>
      <protection/>
    </xf>
    <xf numFmtId="167" fontId="5" fillId="7" borderId="2" xfId="21" applyNumberFormat="1" applyFont="1" applyFill="1" applyBorder="1">
      <alignment/>
      <protection/>
    </xf>
    <xf numFmtId="167" fontId="5" fillId="7" borderId="20" xfId="21" applyNumberFormat="1" applyFont="1" applyFill="1" applyBorder="1">
      <alignment/>
      <protection/>
    </xf>
    <xf numFmtId="167" fontId="5" fillId="7" borderId="2" xfId="21" applyNumberFormat="1" applyFont="1" applyFill="1" applyBorder="1" applyAlignment="1">
      <alignment/>
      <protection/>
    </xf>
    <xf numFmtId="168" fontId="0" fillId="7" borderId="2" xfId="21" applyNumberFormat="1" applyFont="1" applyFill="1" applyBorder="1" applyAlignment="1">
      <alignment/>
      <protection/>
    </xf>
    <xf numFmtId="168" fontId="0" fillId="7" borderId="3" xfId="21" applyNumberFormat="1" applyFont="1" applyFill="1" applyBorder="1" applyAlignment="1">
      <alignment/>
      <protection/>
    </xf>
    <xf numFmtId="164" fontId="10" fillId="8" borderId="27" xfId="21" applyFont="1" applyFill="1" applyBorder="1" applyAlignment="1" applyProtection="1">
      <alignment horizontal="left" wrapText="1"/>
      <protection/>
    </xf>
    <xf numFmtId="164" fontId="10" fillId="8" borderId="5" xfId="21" applyFont="1" applyFill="1" applyBorder="1" applyAlignment="1" applyProtection="1">
      <alignment wrapText="1"/>
      <protection/>
    </xf>
    <xf numFmtId="167" fontId="10" fillId="8" borderId="5" xfId="21" applyNumberFormat="1" applyFont="1" applyFill="1" applyBorder="1" applyProtection="1">
      <alignment/>
      <protection/>
    </xf>
    <xf numFmtId="167" fontId="5" fillId="8" borderId="5" xfId="21" applyNumberFormat="1" applyFont="1" applyFill="1" applyBorder="1">
      <alignment/>
      <protection/>
    </xf>
    <xf numFmtId="167" fontId="5" fillId="8" borderId="9" xfId="21" applyNumberFormat="1" applyFont="1" applyFill="1" applyBorder="1">
      <alignment/>
      <protection/>
    </xf>
    <xf numFmtId="167" fontId="5" fillId="8" borderId="5" xfId="21" applyNumberFormat="1" applyFont="1" applyFill="1" applyBorder="1" applyAlignment="1">
      <alignment/>
      <protection/>
    </xf>
    <xf numFmtId="168" fontId="0" fillId="8" borderId="5" xfId="15" applyNumberFormat="1" applyFont="1" applyFill="1" applyBorder="1" applyAlignment="1" applyProtection="1">
      <alignment/>
      <protection/>
    </xf>
    <xf numFmtId="168" fontId="0" fillId="8" borderId="6" xfId="21" applyNumberFormat="1" applyFont="1" applyFill="1" applyBorder="1" applyAlignment="1">
      <alignment/>
      <protection/>
    </xf>
    <xf numFmtId="164" fontId="5" fillId="0" borderId="0" xfId="21" applyFont="1" applyFill="1">
      <alignment/>
      <protection/>
    </xf>
    <xf numFmtId="164" fontId="6" fillId="4" borderId="36" xfId="21" applyFont="1" applyFill="1" applyBorder="1" applyAlignment="1" applyProtection="1">
      <alignment horizontal="left" wrapText="1"/>
      <protection/>
    </xf>
    <xf numFmtId="164" fontId="6" fillId="4" borderId="12" xfId="21" applyFont="1" applyFill="1" applyBorder="1" applyAlignment="1" applyProtection="1">
      <alignment wrapText="1"/>
      <protection/>
    </xf>
    <xf numFmtId="167" fontId="5" fillId="4" borderId="12" xfId="21" applyNumberFormat="1" applyFont="1" applyFill="1" applyBorder="1" applyProtection="1">
      <alignment/>
      <protection/>
    </xf>
    <xf numFmtId="167" fontId="5" fillId="4" borderId="12" xfId="21" applyNumberFormat="1" applyFont="1" applyFill="1" applyBorder="1">
      <alignment/>
      <protection/>
    </xf>
    <xf numFmtId="167" fontId="5" fillId="4" borderId="13" xfId="21" applyNumberFormat="1" applyFont="1" applyFill="1" applyBorder="1">
      <alignment/>
      <protection/>
    </xf>
    <xf numFmtId="167" fontId="5" fillId="4" borderId="12" xfId="21" applyNumberFormat="1" applyFont="1" applyFill="1" applyBorder="1" applyAlignment="1">
      <alignment/>
      <protection/>
    </xf>
    <xf numFmtId="168" fontId="0" fillId="4" borderId="12" xfId="21" applyNumberFormat="1" applyFont="1" applyFill="1" applyBorder="1" applyAlignment="1">
      <alignment/>
      <protection/>
    </xf>
    <xf numFmtId="168" fontId="0" fillId="4" borderId="11" xfId="21" applyNumberFormat="1" applyFont="1" applyFill="1" applyBorder="1" applyAlignment="1">
      <alignment/>
      <protection/>
    </xf>
    <xf numFmtId="164" fontId="6" fillId="9" borderId="36" xfId="21" applyFont="1" applyFill="1" applyBorder="1" applyAlignment="1" applyProtection="1">
      <alignment horizontal="left" wrapText="1"/>
      <protection/>
    </xf>
    <xf numFmtId="164" fontId="6" fillId="9" borderId="12" xfId="21" applyFont="1" applyFill="1" applyBorder="1" applyAlignment="1" applyProtection="1">
      <alignment wrapText="1"/>
      <protection/>
    </xf>
    <xf numFmtId="167" fontId="5" fillId="9" borderId="12" xfId="21" applyNumberFormat="1" applyFont="1" applyFill="1" applyBorder="1" applyProtection="1">
      <alignment/>
      <protection/>
    </xf>
    <xf numFmtId="167" fontId="5" fillId="9" borderId="12" xfId="21" applyNumberFormat="1" applyFont="1" applyFill="1" applyBorder="1">
      <alignment/>
      <protection/>
    </xf>
    <xf numFmtId="167" fontId="5" fillId="9" borderId="13" xfId="21" applyNumberFormat="1" applyFont="1" applyFill="1" applyBorder="1" applyProtection="1">
      <alignment/>
      <protection/>
    </xf>
    <xf numFmtId="167" fontId="5" fillId="9" borderId="12" xfId="21" applyNumberFormat="1" applyFont="1" applyFill="1" applyBorder="1" applyAlignment="1">
      <alignment/>
      <protection/>
    </xf>
    <xf numFmtId="168" fontId="0" fillId="9" borderId="12" xfId="21" applyNumberFormat="1" applyFont="1" applyFill="1" applyBorder="1" applyAlignment="1">
      <alignment/>
      <protection/>
    </xf>
    <xf numFmtId="168" fontId="0" fillId="9" borderId="11" xfId="21" applyNumberFormat="1" applyFont="1" applyFill="1" applyBorder="1" applyAlignment="1">
      <alignment/>
      <protection/>
    </xf>
    <xf numFmtId="164" fontId="5" fillId="9" borderId="36" xfId="21" applyFont="1" applyFill="1" applyBorder="1" applyAlignment="1" applyProtection="1">
      <alignment horizontal="left" wrapText="1"/>
      <protection/>
    </xf>
    <xf numFmtId="167" fontId="5" fillId="9" borderId="13" xfId="21" applyNumberFormat="1" applyFont="1" applyFill="1" applyBorder="1">
      <alignment/>
      <protection/>
    </xf>
    <xf numFmtId="167" fontId="0" fillId="9" borderId="12" xfId="21" applyNumberFormat="1" applyFont="1" applyFill="1" applyBorder="1" applyAlignment="1">
      <alignment/>
      <protection/>
    </xf>
    <xf numFmtId="164" fontId="6" fillId="2" borderId="36" xfId="21" applyFont="1" applyFill="1" applyBorder="1" applyAlignment="1" applyProtection="1">
      <alignment horizontal="left" wrapText="1"/>
      <protection/>
    </xf>
    <xf numFmtId="164" fontId="1" fillId="2" borderId="12" xfId="21" applyFont="1" applyFill="1" applyBorder="1" applyAlignment="1" applyProtection="1">
      <alignment wrapText="1"/>
      <protection/>
    </xf>
    <xf numFmtId="167" fontId="5" fillId="0" borderId="12" xfId="21" applyNumberFormat="1" applyFont="1" applyFill="1" applyBorder="1">
      <alignment/>
      <protection/>
    </xf>
    <xf numFmtId="167" fontId="5" fillId="0" borderId="13" xfId="21" applyNumberFormat="1" applyFont="1" applyFill="1" applyBorder="1">
      <alignment/>
      <protection/>
    </xf>
    <xf numFmtId="167" fontId="0" fillId="0" borderId="12" xfId="21" applyNumberFormat="1" applyFont="1" applyBorder="1" applyAlignment="1">
      <alignment/>
      <protection/>
    </xf>
    <xf numFmtId="168" fontId="0" fillId="0" borderId="12" xfId="21" applyNumberFormat="1" applyFont="1" applyBorder="1" applyAlignment="1">
      <alignment/>
      <protection/>
    </xf>
    <xf numFmtId="168" fontId="0" fillId="0" borderId="11" xfId="21" applyNumberFormat="1" applyFont="1" applyBorder="1" applyAlignment="1">
      <alignment/>
      <protection/>
    </xf>
    <xf numFmtId="164" fontId="6" fillId="10" borderId="36" xfId="21" applyFont="1" applyFill="1" applyBorder="1" applyAlignment="1" applyProtection="1">
      <alignment horizontal="left" wrapText="1"/>
      <protection/>
    </xf>
    <xf numFmtId="164" fontId="6" fillId="10" borderId="12" xfId="21" applyFont="1" applyFill="1" applyBorder="1" applyAlignment="1" applyProtection="1">
      <alignment wrapText="1"/>
      <protection/>
    </xf>
    <xf numFmtId="167" fontId="5" fillId="10" borderId="12" xfId="21" applyNumberFormat="1" applyFont="1" applyFill="1" applyBorder="1" applyProtection="1">
      <alignment/>
      <protection/>
    </xf>
    <xf numFmtId="167" fontId="5" fillId="10" borderId="12" xfId="21" applyNumberFormat="1" applyFont="1" applyFill="1" applyBorder="1">
      <alignment/>
      <protection/>
    </xf>
    <xf numFmtId="167" fontId="5" fillId="10" borderId="13" xfId="21" applyNumberFormat="1" applyFont="1" applyFill="1" applyBorder="1">
      <alignment/>
      <protection/>
    </xf>
    <xf numFmtId="167" fontId="5" fillId="10" borderId="12" xfId="21" applyNumberFormat="1" applyFont="1" applyFill="1" applyBorder="1" applyAlignment="1">
      <alignment/>
      <protection/>
    </xf>
    <xf numFmtId="168" fontId="0" fillId="10" borderId="12" xfId="21" applyNumberFormat="1" applyFont="1" applyFill="1" applyBorder="1" applyAlignment="1">
      <alignment/>
      <protection/>
    </xf>
    <xf numFmtId="168" fontId="0" fillId="10" borderId="11" xfId="21" applyNumberFormat="1" applyFont="1" applyFill="1" applyBorder="1" applyAlignment="1">
      <alignment/>
      <protection/>
    </xf>
    <xf numFmtId="164" fontId="6" fillId="11" borderId="36" xfId="21" applyFont="1" applyFill="1" applyBorder="1" applyAlignment="1" applyProtection="1">
      <alignment horizontal="left" wrapText="1"/>
      <protection/>
    </xf>
    <xf numFmtId="164" fontId="6" fillId="11" borderId="12" xfId="21" applyFont="1" applyFill="1" applyBorder="1" applyAlignment="1" applyProtection="1">
      <alignment wrapText="1"/>
      <protection/>
    </xf>
    <xf numFmtId="167" fontId="5" fillId="11" borderId="12" xfId="21" applyNumberFormat="1" applyFont="1" applyFill="1" applyBorder="1" applyProtection="1">
      <alignment/>
      <protection/>
    </xf>
    <xf numFmtId="167" fontId="5" fillId="11" borderId="12" xfId="21" applyNumberFormat="1" applyFont="1" applyFill="1" applyBorder="1">
      <alignment/>
      <protection/>
    </xf>
    <xf numFmtId="167" fontId="5" fillId="11" borderId="13" xfId="21" applyNumberFormat="1" applyFont="1" applyFill="1" applyBorder="1">
      <alignment/>
      <protection/>
    </xf>
    <xf numFmtId="167" fontId="5" fillId="11" borderId="12" xfId="21" applyNumberFormat="1" applyFont="1" applyFill="1" applyBorder="1" applyAlignment="1">
      <alignment/>
      <protection/>
    </xf>
    <xf numFmtId="168" fontId="0" fillId="11" borderId="12" xfId="21" applyNumberFormat="1" applyFont="1" applyFill="1" applyBorder="1" applyAlignment="1">
      <alignment/>
      <protection/>
    </xf>
    <xf numFmtId="168" fontId="0" fillId="11" borderId="11" xfId="21" applyNumberFormat="1" applyFont="1" applyFill="1" applyBorder="1" applyAlignment="1">
      <alignment/>
      <protection/>
    </xf>
    <xf numFmtId="164" fontId="1" fillId="0" borderId="36" xfId="21" applyFont="1" applyBorder="1" applyAlignment="1" applyProtection="1">
      <alignment horizontal="left" wrapText="1"/>
      <protection/>
    </xf>
    <xf numFmtId="164" fontId="1" fillId="0" borderId="12" xfId="21" applyFont="1" applyBorder="1" applyAlignment="1" applyProtection="1">
      <alignment wrapText="1"/>
      <protection/>
    </xf>
    <xf numFmtId="167" fontId="0" fillId="2" borderId="12" xfId="21" applyNumberFormat="1" applyFont="1" applyFill="1" applyBorder="1" applyProtection="1">
      <alignment/>
      <protection/>
    </xf>
    <xf numFmtId="167" fontId="0" fillId="0" borderId="12" xfId="21" applyNumberFormat="1" applyFont="1" applyBorder="1">
      <alignment/>
      <protection/>
    </xf>
    <xf numFmtId="167" fontId="0" fillId="0" borderId="13" xfId="21" applyNumberFormat="1" applyFont="1" applyBorder="1">
      <alignment/>
      <protection/>
    </xf>
    <xf numFmtId="167" fontId="0" fillId="0" borderId="12" xfId="21" applyNumberFormat="1" applyFont="1" applyFill="1" applyBorder="1" applyProtection="1">
      <alignment/>
      <protection/>
    </xf>
    <xf numFmtId="167" fontId="0" fillId="0" borderId="13" xfId="21" applyNumberFormat="1" applyFont="1" applyBorder="1">
      <alignment/>
      <protection/>
    </xf>
    <xf numFmtId="167" fontId="0" fillId="9" borderId="12" xfId="21" applyNumberFormat="1" applyFont="1" applyFill="1" applyBorder="1">
      <alignment/>
      <protection/>
    </xf>
    <xf numFmtId="167" fontId="0" fillId="9" borderId="13" xfId="21" applyNumberFormat="1" applyFont="1" applyFill="1" applyBorder="1">
      <alignment/>
      <protection/>
    </xf>
    <xf numFmtId="167" fontId="5" fillId="9" borderId="12" xfId="21" applyNumberFormat="1" applyFont="1" applyFill="1" applyBorder="1">
      <alignment/>
      <protection/>
    </xf>
    <xf numFmtId="167" fontId="5" fillId="9" borderId="13" xfId="21" applyNumberFormat="1" applyFont="1" applyFill="1" applyBorder="1">
      <alignment/>
      <protection/>
    </xf>
    <xf numFmtId="167" fontId="5" fillId="10" borderId="12" xfId="21" applyNumberFormat="1" applyFont="1" applyFill="1" applyBorder="1">
      <alignment/>
      <protection/>
    </xf>
    <xf numFmtId="167" fontId="5" fillId="10" borderId="13" xfId="21" applyNumberFormat="1" applyFont="1" applyFill="1" applyBorder="1">
      <alignment/>
      <protection/>
    </xf>
    <xf numFmtId="167" fontId="5" fillId="11" borderId="12" xfId="21" applyNumberFormat="1" applyFont="1" applyFill="1" applyBorder="1">
      <alignment/>
      <protection/>
    </xf>
    <xf numFmtId="167" fontId="5" fillId="11" borderId="13" xfId="21" applyNumberFormat="1" applyFont="1" applyFill="1" applyBorder="1">
      <alignment/>
      <protection/>
    </xf>
    <xf numFmtId="167" fontId="0" fillId="9" borderId="12" xfId="21" applyNumberFormat="1" applyFill="1" applyBorder="1">
      <alignment/>
      <protection/>
    </xf>
    <xf numFmtId="167" fontId="0" fillId="9" borderId="13" xfId="21" applyNumberFormat="1" applyFill="1" applyBorder="1">
      <alignment/>
      <protection/>
    </xf>
    <xf numFmtId="164" fontId="1" fillId="0" borderId="28" xfId="21" applyFont="1" applyBorder="1" applyAlignment="1" applyProtection="1">
      <alignment horizontal="left" wrapText="1"/>
      <protection/>
    </xf>
    <xf numFmtId="167" fontId="0" fillId="0" borderId="15" xfId="21" applyNumberFormat="1" applyFont="1" applyFill="1" applyBorder="1" applyProtection="1">
      <alignment/>
      <protection/>
    </xf>
    <xf numFmtId="164" fontId="0" fillId="0" borderId="0" xfId="21" applyBorder="1" applyAlignment="1">
      <alignment vertical="center"/>
      <protection/>
    </xf>
    <xf numFmtId="164" fontId="0" fillId="0" borderId="0" xfId="21" applyAlignment="1">
      <alignment vertical="center"/>
      <protection/>
    </xf>
    <xf numFmtId="164" fontId="11" fillId="0" borderId="1" xfId="21" applyFont="1" applyBorder="1" applyAlignment="1" applyProtection="1">
      <alignment horizontal="center" vertical="center" wrapText="1"/>
      <protection/>
    </xf>
    <xf numFmtId="164" fontId="11" fillId="0" borderId="2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/>
      <protection/>
    </xf>
    <xf numFmtId="164" fontId="12" fillId="0" borderId="2" xfId="21" applyFont="1" applyBorder="1" applyAlignment="1" applyProtection="1">
      <alignment horizontal="center" vertical="center" wrapText="1"/>
      <protection/>
    </xf>
    <xf numFmtId="164" fontId="13" fillId="0" borderId="2" xfId="21" applyFont="1" applyBorder="1" applyAlignment="1">
      <alignment horizontal="center" vertical="center" wrapText="1"/>
      <protection/>
    </xf>
    <xf numFmtId="164" fontId="5" fillId="0" borderId="20" xfId="21" applyFont="1" applyBorder="1" applyAlignment="1">
      <alignment horizontal="center" vertical="center"/>
      <protection/>
    </xf>
    <xf numFmtId="167" fontId="0" fillId="0" borderId="2" xfId="21" applyNumberFormat="1" applyBorder="1" applyAlignment="1">
      <alignment horizontal="center" vertical="center"/>
      <protection/>
    </xf>
    <xf numFmtId="164" fontId="5" fillId="0" borderId="2" xfId="21" applyFont="1" applyBorder="1" applyAlignment="1">
      <alignment horizontal="center" vertical="center"/>
      <protection/>
    </xf>
    <xf numFmtId="164" fontId="5" fillId="0" borderId="3" xfId="21" applyFont="1" applyBorder="1" applyAlignment="1">
      <alignment horizontal="center" vertical="center"/>
      <protection/>
    </xf>
    <xf numFmtId="164" fontId="11" fillId="7" borderId="1" xfId="21" applyFont="1" applyFill="1" applyBorder="1" applyAlignment="1" applyProtection="1">
      <alignment horizontal="left"/>
      <protection/>
    </xf>
    <xf numFmtId="164" fontId="14" fillId="7" borderId="2" xfId="21" applyFont="1" applyFill="1" applyBorder="1" applyAlignment="1" applyProtection="1">
      <alignment wrapText="1"/>
      <protection/>
    </xf>
    <xf numFmtId="167" fontId="11" fillId="7" borderId="2" xfId="21" applyNumberFormat="1" applyFont="1" applyFill="1" applyBorder="1" applyAlignment="1" applyProtection="1">
      <alignment horizontal="right" wrapText="1"/>
      <protection/>
    </xf>
    <xf numFmtId="167" fontId="2" fillId="7" borderId="2" xfId="21" applyNumberFormat="1" applyFont="1" applyFill="1" applyBorder="1">
      <alignment/>
      <protection/>
    </xf>
    <xf numFmtId="167" fontId="2" fillId="7" borderId="20" xfId="21" applyNumberFormat="1" applyFont="1" applyFill="1" applyBorder="1">
      <alignment/>
      <protection/>
    </xf>
    <xf numFmtId="167" fontId="2" fillId="7" borderId="2" xfId="21" applyNumberFormat="1" applyFont="1" applyFill="1" applyBorder="1" applyAlignment="1">
      <alignment vertical="center"/>
      <protection/>
    </xf>
    <xf numFmtId="168" fontId="2" fillId="7" borderId="2" xfId="21" applyNumberFormat="1" applyFont="1" applyFill="1" applyBorder="1" applyAlignment="1">
      <alignment horizontal="right"/>
      <protection/>
    </xf>
    <xf numFmtId="168" fontId="2" fillId="7" borderId="3" xfId="21" applyNumberFormat="1" applyFont="1" applyFill="1" applyBorder="1" applyAlignment="1">
      <alignment horizontal="right"/>
      <protection/>
    </xf>
    <xf numFmtId="164" fontId="11" fillId="8" borderId="27" xfId="21" applyFont="1" applyFill="1" applyBorder="1" applyAlignment="1" applyProtection="1">
      <alignment horizontal="left"/>
      <protection/>
    </xf>
    <xf numFmtId="164" fontId="11" fillId="8" borderId="5" xfId="21" applyFont="1" applyFill="1" applyBorder="1" applyAlignment="1" applyProtection="1">
      <alignment wrapText="1"/>
      <protection/>
    </xf>
    <xf numFmtId="167" fontId="11" fillId="8" borderId="5" xfId="21" applyNumberFormat="1" applyFont="1" applyFill="1" applyBorder="1" applyAlignment="1" applyProtection="1">
      <alignment horizontal="right" wrapText="1"/>
      <protection/>
    </xf>
    <xf numFmtId="167" fontId="2" fillId="8" borderId="5" xfId="21" applyNumberFormat="1" applyFont="1" applyFill="1" applyBorder="1">
      <alignment/>
      <protection/>
    </xf>
    <xf numFmtId="167" fontId="2" fillId="8" borderId="9" xfId="21" applyNumberFormat="1" applyFont="1" applyFill="1" applyBorder="1">
      <alignment/>
      <protection/>
    </xf>
    <xf numFmtId="167" fontId="2" fillId="8" borderId="5" xfId="21" applyNumberFormat="1" applyFont="1" applyFill="1" applyBorder="1">
      <alignment/>
      <protection/>
    </xf>
    <xf numFmtId="168" fontId="2" fillId="8" borderId="5" xfId="21" applyNumberFormat="1" applyFont="1" applyFill="1" applyBorder="1" applyAlignment="1">
      <alignment horizontal="right"/>
      <protection/>
    </xf>
    <xf numFmtId="168" fontId="2" fillId="8" borderId="6" xfId="21" applyNumberFormat="1" applyFont="1" applyFill="1" applyBorder="1" applyAlignment="1">
      <alignment horizontal="right"/>
      <protection/>
    </xf>
    <xf numFmtId="164" fontId="15" fillId="4" borderId="36" xfId="21" applyFont="1" applyFill="1" applyBorder="1" applyAlignment="1" applyProtection="1">
      <alignment horizontal="left"/>
      <protection/>
    </xf>
    <xf numFmtId="167" fontId="15" fillId="4" borderId="12" xfId="21" applyNumberFormat="1" applyFont="1" applyFill="1" applyBorder="1" applyAlignment="1" applyProtection="1">
      <alignment horizontal="right" wrapText="1"/>
      <protection/>
    </xf>
    <xf numFmtId="167" fontId="5" fillId="4" borderId="12" xfId="21" applyNumberFormat="1" applyFont="1" applyFill="1" applyBorder="1" applyAlignment="1">
      <alignment vertical="center"/>
      <protection/>
    </xf>
    <xf numFmtId="168" fontId="5" fillId="4" borderId="12" xfId="21" applyNumberFormat="1" applyFont="1" applyFill="1" applyBorder="1" applyAlignment="1">
      <alignment horizontal="right"/>
      <protection/>
    </xf>
    <xf numFmtId="168" fontId="5" fillId="4" borderId="11" xfId="21" applyNumberFormat="1" applyFont="1" applyFill="1" applyBorder="1" applyAlignment="1">
      <alignment horizontal="right"/>
      <protection/>
    </xf>
    <xf numFmtId="164" fontId="12" fillId="9" borderId="43" xfId="21" applyFont="1" applyFill="1" applyBorder="1" applyAlignment="1" applyProtection="1">
      <alignment horizontal="left"/>
      <protection/>
    </xf>
    <xf numFmtId="164" fontId="12" fillId="9" borderId="12" xfId="21" applyFont="1" applyFill="1" applyBorder="1" applyAlignment="1" applyProtection="1">
      <alignment wrapText="1"/>
      <protection/>
    </xf>
    <xf numFmtId="167" fontId="15" fillId="9" borderId="12" xfId="21" applyNumberFormat="1" applyFont="1" applyFill="1" applyBorder="1" applyAlignment="1" applyProtection="1">
      <alignment horizontal="right" wrapText="1"/>
      <protection/>
    </xf>
    <xf numFmtId="167" fontId="5" fillId="9" borderId="12" xfId="21" applyNumberFormat="1" applyFont="1" applyFill="1" applyBorder="1" applyAlignment="1">
      <alignment vertical="center"/>
      <protection/>
    </xf>
    <xf numFmtId="168" fontId="5" fillId="9" borderId="12" xfId="21" applyNumberFormat="1" applyFont="1" applyFill="1" applyBorder="1" applyAlignment="1">
      <alignment horizontal="right"/>
      <protection/>
    </xf>
    <xf numFmtId="168" fontId="5" fillId="9" borderId="11" xfId="21" applyNumberFormat="1" applyFont="1" applyFill="1" applyBorder="1" applyAlignment="1">
      <alignment horizontal="right"/>
      <protection/>
    </xf>
    <xf numFmtId="164" fontId="5" fillId="2" borderId="0" xfId="21" applyFont="1" applyFill="1">
      <alignment/>
      <protection/>
    </xf>
    <xf numFmtId="164" fontId="12" fillId="9" borderId="7" xfId="21" applyFont="1" applyFill="1" applyBorder="1" applyAlignment="1" applyProtection="1">
      <alignment horizontal="left"/>
      <protection/>
    </xf>
    <xf numFmtId="167" fontId="15" fillId="9" borderId="5" xfId="21" applyNumberFormat="1" applyFont="1" applyFill="1" applyBorder="1" applyAlignment="1" applyProtection="1">
      <alignment horizontal="right" wrapText="1"/>
      <protection/>
    </xf>
    <xf numFmtId="167" fontId="0" fillId="9" borderId="12" xfId="21" applyNumberFormat="1" applyFill="1" applyBorder="1" applyAlignment="1">
      <alignment vertical="center"/>
      <protection/>
    </xf>
    <xf numFmtId="168" fontId="0" fillId="9" borderId="12" xfId="21" applyNumberFormat="1" applyFill="1" applyBorder="1" applyAlignment="1">
      <alignment horizontal="right"/>
      <protection/>
    </xf>
    <xf numFmtId="168" fontId="0" fillId="9" borderId="11" xfId="21" applyNumberFormat="1" applyFill="1" applyBorder="1" applyAlignment="1">
      <alignment horizontal="right"/>
      <protection/>
    </xf>
    <xf numFmtId="164" fontId="16" fillId="2" borderId="36" xfId="21" applyFont="1" applyFill="1" applyBorder="1" applyAlignment="1" applyProtection="1">
      <alignment horizontal="left"/>
      <protection/>
    </xf>
    <xf numFmtId="164" fontId="16" fillId="2" borderId="12" xfId="21" applyFont="1" applyFill="1" applyBorder="1" applyAlignment="1" applyProtection="1">
      <alignment wrapText="1"/>
      <protection/>
    </xf>
    <xf numFmtId="167" fontId="17" fillId="2" borderId="12" xfId="21" applyNumberFormat="1" applyFont="1" applyFill="1" applyBorder="1" applyAlignment="1" applyProtection="1">
      <alignment horizontal="right" wrapText="1"/>
      <protection/>
    </xf>
    <xf numFmtId="167" fontId="5" fillId="2" borderId="12" xfId="21" applyNumberFormat="1" applyFont="1" applyFill="1" applyBorder="1">
      <alignment/>
      <protection/>
    </xf>
    <xf numFmtId="167" fontId="5" fillId="2" borderId="13" xfId="21" applyNumberFormat="1" applyFont="1" applyFill="1" applyBorder="1">
      <alignment/>
      <protection/>
    </xf>
    <xf numFmtId="167" fontId="0" fillId="0" borderId="12" xfId="21" applyNumberFormat="1" applyBorder="1" applyAlignment="1">
      <alignment vertical="center"/>
      <protection/>
    </xf>
    <xf numFmtId="168" fontId="0" fillId="0" borderId="12" xfId="21" applyNumberFormat="1" applyBorder="1" applyAlignment="1">
      <alignment horizontal="right"/>
      <protection/>
    </xf>
    <xf numFmtId="168" fontId="0" fillId="0" borderId="11" xfId="21" applyNumberFormat="1" applyBorder="1" applyAlignment="1">
      <alignment horizontal="right"/>
      <protection/>
    </xf>
    <xf numFmtId="164" fontId="12" fillId="10" borderId="36" xfId="21" applyFont="1" applyFill="1" applyBorder="1" applyAlignment="1" applyProtection="1">
      <alignment horizontal="left"/>
      <protection/>
    </xf>
    <xf numFmtId="164" fontId="12" fillId="10" borderId="12" xfId="21" applyFont="1" applyFill="1" applyBorder="1" applyAlignment="1" applyProtection="1">
      <alignment wrapText="1"/>
      <protection/>
    </xf>
    <xf numFmtId="167" fontId="12" fillId="10" borderId="12" xfId="21" applyNumberFormat="1" applyFont="1" applyFill="1" applyBorder="1" applyAlignment="1" applyProtection="1">
      <alignment horizontal="right" wrapText="1"/>
      <protection/>
    </xf>
    <xf numFmtId="167" fontId="6" fillId="10" borderId="12" xfId="21" applyNumberFormat="1" applyFont="1" applyFill="1" applyBorder="1" applyAlignment="1">
      <alignment horizontal="right"/>
      <protection/>
    </xf>
    <xf numFmtId="167" fontId="6" fillId="10" borderId="13" xfId="21" applyNumberFormat="1" applyFont="1" applyFill="1" applyBorder="1">
      <alignment/>
      <protection/>
    </xf>
    <xf numFmtId="167" fontId="6" fillId="10" borderId="12" xfId="21" applyNumberFormat="1" applyFont="1" applyFill="1" applyBorder="1" applyAlignment="1">
      <alignment vertical="center"/>
      <protection/>
    </xf>
    <xf numFmtId="168" fontId="6" fillId="10" borderId="12" xfId="21" applyNumberFormat="1" applyFont="1" applyFill="1" applyBorder="1" applyAlignment="1">
      <alignment horizontal="right"/>
      <protection/>
    </xf>
    <xf numFmtId="168" fontId="6" fillId="10" borderId="11" xfId="21" applyNumberFormat="1" applyFont="1" applyFill="1" applyBorder="1" applyAlignment="1">
      <alignment horizontal="right"/>
      <protection/>
    </xf>
    <xf numFmtId="164" fontId="12" fillId="12" borderId="36" xfId="21" applyFont="1" applyFill="1" applyBorder="1" applyAlignment="1" applyProtection="1">
      <alignment horizontal="left"/>
      <protection/>
    </xf>
    <xf numFmtId="164" fontId="12" fillId="12" borderId="12" xfId="21" applyFont="1" applyFill="1" applyBorder="1" applyAlignment="1" applyProtection="1">
      <alignment wrapText="1"/>
      <protection/>
    </xf>
    <xf numFmtId="167" fontId="12" fillId="12" borderId="12" xfId="21" applyNumberFormat="1" applyFont="1" applyFill="1" applyBorder="1" applyAlignment="1" applyProtection="1">
      <alignment horizontal="right" wrapText="1"/>
      <protection/>
    </xf>
    <xf numFmtId="167" fontId="6" fillId="12" borderId="12" xfId="21" applyNumberFormat="1" applyFont="1" applyFill="1" applyBorder="1">
      <alignment/>
      <protection/>
    </xf>
    <xf numFmtId="167" fontId="6" fillId="12" borderId="13" xfId="21" applyNumberFormat="1" applyFont="1" applyFill="1" applyBorder="1">
      <alignment/>
      <protection/>
    </xf>
    <xf numFmtId="167" fontId="6" fillId="12" borderId="12" xfId="21" applyNumberFormat="1" applyFont="1" applyFill="1" applyBorder="1" applyAlignment="1">
      <alignment vertical="center"/>
      <protection/>
    </xf>
    <xf numFmtId="168" fontId="6" fillId="12" borderId="12" xfId="21" applyNumberFormat="1" applyFont="1" applyFill="1" applyBorder="1" applyAlignment="1">
      <alignment horizontal="right"/>
      <protection/>
    </xf>
    <xf numFmtId="168" fontId="6" fillId="12" borderId="11" xfId="21" applyNumberFormat="1" applyFont="1" applyFill="1" applyBorder="1" applyAlignment="1">
      <alignment horizontal="right"/>
      <protection/>
    </xf>
    <xf numFmtId="164" fontId="16" fillId="11" borderId="36" xfId="21" applyFont="1" applyFill="1" applyBorder="1" applyAlignment="1" applyProtection="1">
      <alignment horizontal="left"/>
      <protection/>
    </xf>
    <xf numFmtId="164" fontId="16" fillId="11" borderId="12" xfId="21" applyFont="1" applyFill="1" applyBorder="1" applyAlignment="1" applyProtection="1">
      <alignment wrapText="1"/>
      <protection/>
    </xf>
    <xf numFmtId="167" fontId="16" fillId="11" borderId="12" xfId="21" applyNumberFormat="1" applyFont="1" applyFill="1" applyBorder="1" applyAlignment="1" applyProtection="1">
      <alignment horizontal="right" wrapText="1"/>
      <protection/>
    </xf>
    <xf numFmtId="167" fontId="1" fillId="11" borderId="12" xfId="21" applyNumberFormat="1" applyFont="1" applyFill="1" applyBorder="1">
      <alignment/>
      <protection/>
    </xf>
    <xf numFmtId="167" fontId="1" fillId="11" borderId="13" xfId="21" applyNumberFormat="1" applyFont="1" applyFill="1" applyBorder="1">
      <alignment/>
      <protection/>
    </xf>
    <xf numFmtId="167" fontId="1" fillId="11" borderId="12" xfId="21" applyNumberFormat="1" applyFont="1" applyFill="1" applyBorder="1" applyAlignment="1">
      <alignment vertical="center"/>
      <protection/>
    </xf>
    <xf numFmtId="168" fontId="1" fillId="11" borderId="12" xfId="21" applyNumberFormat="1" applyFont="1" applyFill="1" applyBorder="1" applyAlignment="1">
      <alignment horizontal="right"/>
      <protection/>
    </xf>
    <xf numFmtId="168" fontId="1" fillId="11" borderId="11" xfId="21" applyNumberFormat="1" applyFont="1" applyFill="1" applyBorder="1" applyAlignment="1">
      <alignment horizontal="right"/>
      <protection/>
    </xf>
    <xf numFmtId="164" fontId="16" fillId="0" borderId="36" xfId="21" applyFont="1" applyBorder="1" applyAlignment="1" applyProtection="1">
      <alignment horizontal="left"/>
      <protection/>
    </xf>
    <xf numFmtId="164" fontId="16" fillId="0" borderId="12" xfId="21" applyFont="1" applyBorder="1" applyAlignment="1" applyProtection="1">
      <alignment wrapText="1"/>
      <protection/>
    </xf>
    <xf numFmtId="167" fontId="16" fillId="0" borderId="12" xfId="21" applyNumberFormat="1" applyFont="1" applyBorder="1" applyAlignment="1" applyProtection="1">
      <alignment horizontal="right" wrapText="1"/>
      <protection/>
    </xf>
    <xf numFmtId="167" fontId="1" fillId="0" borderId="12" xfId="21" applyNumberFormat="1" applyFont="1" applyBorder="1">
      <alignment/>
      <protection/>
    </xf>
    <xf numFmtId="167" fontId="1" fillId="0" borderId="13" xfId="21" applyNumberFormat="1" applyFont="1" applyBorder="1">
      <alignment/>
      <protection/>
    </xf>
    <xf numFmtId="167" fontId="1" fillId="0" borderId="12" xfId="21" applyNumberFormat="1" applyFont="1" applyBorder="1" applyAlignment="1">
      <alignment vertical="center"/>
      <protection/>
    </xf>
    <xf numFmtId="168" fontId="1" fillId="0" borderId="12" xfId="21" applyNumberFormat="1" applyFont="1" applyBorder="1" applyAlignment="1">
      <alignment horizontal="right"/>
      <protection/>
    </xf>
    <xf numFmtId="168" fontId="1" fillId="0" borderId="11" xfId="21" applyNumberFormat="1" applyFont="1" applyBorder="1" applyAlignment="1">
      <alignment horizontal="right"/>
      <protection/>
    </xf>
    <xf numFmtId="167" fontId="1" fillId="0" borderId="12" xfId="21" applyNumberFormat="1" applyFont="1" applyBorder="1">
      <alignment/>
      <protection/>
    </xf>
    <xf numFmtId="167" fontId="1" fillId="0" borderId="13" xfId="21" applyNumberFormat="1" applyFont="1" applyBorder="1">
      <alignment/>
      <protection/>
    </xf>
    <xf numFmtId="167" fontId="1" fillId="11" borderId="12" xfId="21" applyNumberFormat="1" applyFont="1" applyFill="1" applyBorder="1">
      <alignment/>
      <protection/>
    </xf>
    <xf numFmtId="167" fontId="1" fillId="11" borderId="13" xfId="21" applyNumberFormat="1" applyFont="1" applyFill="1" applyBorder="1">
      <alignment/>
      <protection/>
    </xf>
    <xf numFmtId="164" fontId="16" fillId="0" borderId="36" xfId="21" applyFont="1" applyFill="1" applyBorder="1" applyAlignment="1" applyProtection="1">
      <alignment horizontal="left"/>
      <protection/>
    </xf>
    <xf numFmtId="164" fontId="16" fillId="0" borderId="12" xfId="21" applyFont="1" applyFill="1" applyBorder="1" applyAlignment="1" applyProtection="1">
      <alignment wrapText="1"/>
      <protection/>
    </xf>
    <xf numFmtId="167" fontId="16" fillId="0" borderId="12" xfId="21" applyNumberFormat="1" applyFont="1" applyFill="1" applyBorder="1" applyAlignment="1" applyProtection="1">
      <alignment horizontal="right" wrapText="1"/>
      <protection/>
    </xf>
    <xf numFmtId="164" fontId="0" fillId="0" borderId="0" xfId="21" applyFont="1" applyFill="1" applyBorder="1">
      <alignment/>
      <protection/>
    </xf>
    <xf numFmtId="167" fontId="1" fillId="2" borderId="13" xfId="21" applyNumberFormat="1" applyFont="1" applyFill="1" applyBorder="1">
      <alignment/>
      <protection/>
    </xf>
    <xf numFmtId="164" fontId="0" fillId="0" borderId="0" xfId="21" applyFont="1" applyBorder="1" applyAlignment="1">
      <alignment vertical="center"/>
      <protection/>
    </xf>
    <xf numFmtId="167" fontId="1" fillId="2" borderId="12" xfId="21" applyNumberFormat="1" applyFont="1" applyFill="1" applyBorder="1">
      <alignment/>
      <protection/>
    </xf>
    <xf numFmtId="164" fontId="5" fillId="0" borderId="0" xfId="21" applyFont="1" applyBorder="1">
      <alignment/>
      <protection/>
    </xf>
    <xf numFmtId="167" fontId="6" fillId="0" borderId="12" xfId="21" applyNumberFormat="1" applyFont="1" applyBorder="1">
      <alignment/>
      <protection/>
    </xf>
    <xf numFmtId="164" fontId="5" fillId="2" borderId="0" xfId="21" applyFont="1" applyFill="1" applyBorder="1">
      <alignment/>
      <protection/>
    </xf>
    <xf numFmtId="164" fontId="16" fillId="9" borderId="43" xfId="21" applyFont="1" applyFill="1" applyBorder="1" applyAlignment="1" applyProtection="1">
      <alignment horizontal="left" wrapText="1"/>
      <protection/>
    </xf>
    <xf numFmtId="164" fontId="12" fillId="9" borderId="12" xfId="21" applyFont="1" applyFill="1" applyBorder="1" applyAlignment="1" applyProtection="1">
      <alignment horizontal="left" wrapText="1"/>
      <protection/>
    </xf>
    <xf numFmtId="164" fontId="16" fillId="9" borderId="7" xfId="21" applyFont="1" applyFill="1" applyBorder="1" applyAlignment="1" applyProtection="1">
      <alignment horizontal="left" wrapText="1"/>
      <protection/>
    </xf>
    <xf numFmtId="167" fontId="17" fillId="9" borderId="12" xfId="21" applyNumberFormat="1" applyFont="1" applyFill="1" applyBorder="1" applyAlignment="1" applyProtection="1">
      <alignment horizontal="right" wrapText="1"/>
      <protection/>
    </xf>
    <xf numFmtId="164" fontId="12" fillId="2" borderId="7" xfId="21" applyFont="1" applyFill="1" applyBorder="1" applyAlignment="1" applyProtection="1">
      <alignment horizontal="left"/>
      <protection/>
    </xf>
    <xf numFmtId="167" fontId="17" fillId="2" borderId="12" xfId="21" applyNumberFormat="1" applyFont="1" applyFill="1" applyBorder="1" applyAlignment="1" applyProtection="1">
      <alignment horizontal="right"/>
      <protection/>
    </xf>
    <xf numFmtId="167" fontId="5" fillId="0" borderId="12" xfId="21" applyNumberFormat="1" applyFont="1" applyBorder="1">
      <alignment/>
      <protection/>
    </xf>
    <xf numFmtId="167" fontId="5" fillId="0" borderId="13" xfId="21" applyNumberFormat="1" applyFont="1" applyBorder="1">
      <alignment/>
      <protection/>
    </xf>
    <xf numFmtId="164" fontId="12" fillId="10" borderId="7" xfId="21" applyFont="1" applyFill="1" applyBorder="1" applyAlignment="1" applyProtection="1">
      <alignment horizontal="left"/>
      <protection/>
    </xf>
    <xf numFmtId="167" fontId="12" fillId="10" borderId="12" xfId="21" applyNumberFormat="1" applyFont="1" applyFill="1" applyBorder="1" applyAlignment="1" applyProtection="1">
      <alignment horizontal="right"/>
      <protection/>
    </xf>
    <xf numFmtId="167" fontId="6" fillId="10" borderId="12" xfId="21" applyNumberFormat="1" applyFont="1" applyFill="1" applyBorder="1">
      <alignment/>
      <protection/>
    </xf>
    <xf numFmtId="164" fontId="0" fillId="2" borderId="0" xfId="21" applyFill="1" applyBorder="1">
      <alignment/>
      <protection/>
    </xf>
    <xf numFmtId="164" fontId="12" fillId="12" borderId="7" xfId="21" applyFont="1" applyFill="1" applyBorder="1" applyAlignment="1" applyProtection="1">
      <alignment horizontal="left"/>
      <protection/>
    </xf>
    <xf numFmtId="167" fontId="12" fillId="12" borderId="12" xfId="21" applyNumberFormat="1" applyFont="1" applyFill="1" applyBorder="1" applyAlignment="1" applyProtection="1">
      <alignment horizontal="right"/>
      <protection/>
    </xf>
    <xf numFmtId="164" fontId="16" fillId="11" borderId="8" xfId="21" applyFont="1" applyFill="1" applyBorder="1" applyAlignment="1" applyProtection="1">
      <alignment horizontal="left"/>
      <protection/>
    </xf>
    <xf numFmtId="164" fontId="16" fillId="13" borderId="12" xfId="21" applyFont="1" applyFill="1" applyBorder="1" applyAlignment="1" applyProtection="1">
      <alignment wrapText="1"/>
      <protection/>
    </xf>
    <xf numFmtId="167" fontId="1" fillId="2" borderId="12" xfId="21" applyNumberFormat="1" applyFont="1" applyFill="1" applyBorder="1">
      <alignment/>
      <protection/>
    </xf>
    <xf numFmtId="167" fontId="1" fillId="2" borderId="13" xfId="21" applyNumberFormat="1" applyFont="1" applyFill="1" applyBorder="1">
      <alignment/>
      <protection/>
    </xf>
    <xf numFmtId="164" fontId="0" fillId="2" borderId="0" xfId="21" applyFill="1">
      <alignment/>
      <protection/>
    </xf>
    <xf numFmtId="164" fontId="16" fillId="0" borderId="36" xfId="21" applyFont="1" applyBorder="1" applyAlignment="1" applyProtection="1">
      <alignment horizontal="left" wrapText="1"/>
      <protection/>
    </xf>
    <xf numFmtId="164" fontId="16" fillId="0" borderId="12" xfId="21" applyFont="1" applyBorder="1" applyAlignment="1" applyProtection="1">
      <alignment horizontal="left" wrapText="1"/>
      <protection/>
    </xf>
    <xf numFmtId="167" fontId="16" fillId="0" borderId="12" xfId="21" applyNumberFormat="1" applyFont="1" applyBorder="1" applyAlignment="1" applyProtection="1">
      <alignment wrapText="1"/>
      <protection/>
    </xf>
    <xf numFmtId="167" fontId="1" fillId="0" borderId="12" xfId="21" applyNumberFormat="1" applyFont="1" applyBorder="1" applyAlignment="1">
      <alignment wrapText="1"/>
      <protection/>
    </xf>
    <xf numFmtId="167" fontId="1" fillId="0" borderId="13" xfId="21" applyNumberFormat="1" applyFont="1" applyBorder="1" applyAlignment="1">
      <alignment wrapText="1"/>
      <protection/>
    </xf>
    <xf numFmtId="167" fontId="1" fillId="0" borderId="12" xfId="21" applyNumberFormat="1" applyFont="1" applyBorder="1" applyAlignment="1">
      <alignment/>
      <protection/>
    </xf>
    <xf numFmtId="164" fontId="16" fillId="0" borderId="12" xfId="21" applyFont="1" applyBorder="1" applyAlignment="1" applyProtection="1">
      <alignment horizontal="left"/>
      <protection/>
    </xf>
    <xf numFmtId="167" fontId="16" fillId="11" borderId="10" xfId="21" applyNumberFormat="1" applyFont="1" applyFill="1" applyBorder="1" applyAlignment="1" applyProtection="1">
      <alignment horizontal="right" wrapText="1"/>
      <protection/>
    </xf>
    <xf numFmtId="164" fontId="16" fillId="14" borderId="8" xfId="21" applyFont="1" applyFill="1" applyBorder="1" applyAlignment="1" applyProtection="1">
      <alignment horizontal="left"/>
      <protection/>
    </xf>
    <xf numFmtId="164" fontId="16" fillId="14" borderId="12" xfId="21" applyFont="1" applyFill="1" applyBorder="1" applyAlignment="1" applyProtection="1">
      <alignment wrapText="1"/>
      <protection/>
    </xf>
    <xf numFmtId="167" fontId="16" fillId="14" borderId="10" xfId="21" applyNumberFormat="1" applyFont="1" applyFill="1" applyBorder="1" applyAlignment="1" applyProtection="1">
      <alignment horizontal="right" wrapText="1"/>
      <protection/>
    </xf>
    <xf numFmtId="167" fontId="1" fillId="14" borderId="12" xfId="21" applyNumberFormat="1" applyFont="1" applyFill="1" applyBorder="1">
      <alignment/>
      <protection/>
    </xf>
    <xf numFmtId="167" fontId="1" fillId="14" borderId="13" xfId="21" applyNumberFormat="1" applyFont="1" applyFill="1" applyBorder="1">
      <alignment/>
      <protection/>
    </xf>
    <xf numFmtId="167" fontId="1" fillId="14" borderId="12" xfId="21" applyNumberFormat="1" applyFont="1" applyFill="1" applyBorder="1" applyAlignment="1">
      <alignment vertical="center"/>
      <protection/>
    </xf>
    <xf numFmtId="168" fontId="1" fillId="14" borderId="12" xfId="21" applyNumberFormat="1" applyFont="1" applyFill="1" applyBorder="1" applyAlignment="1">
      <alignment horizontal="right"/>
      <protection/>
    </xf>
    <xf numFmtId="168" fontId="1" fillId="14" borderId="11" xfId="21" applyNumberFormat="1" applyFont="1" applyFill="1" applyBorder="1" applyAlignment="1">
      <alignment horizontal="right"/>
      <protection/>
    </xf>
    <xf numFmtId="167" fontId="1" fillId="2" borderId="12" xfId="21" applyNumberFormat="1" applyFont="1" applyFill="1" applyBorder="1" applyAlignment="1">
      <alignment/>
      <protection/>
    </xf>
    <xf numFmtId="167" fontId="1" fillId="2" borderId="13" xfId="21" applyNumberFormat="1" applyFont="1" applyFill="1" applyBorder="1" applyAlignment="1">
      <alignment wrapText="1"/>
      <protection/>
    </xf>
    <xf numFmtId="167" fontId="1" fillId="0" borderId="12" xfId="21" applyNumberFormat="1" applyFont="1" applyBorder="1" applyAlignment="1">
      <alignment horizontal="right"/>
      <protection/>
    </xf>
    <xf numFmtId="164" fontId="16" fillId="14" borderId="36" xfId="21" applyFont="1" applyFill="1" applyBorder="1" applyAlignment="1" applyProtection="1">
      <alignment horizontal="left"/>
      <protection/>
    </xf>
    <xf numFmtId="164" fontId="16" fillId="14" borderId="12" xfId="21" applyFont="1" applyFill="1" applyBorder="1" applyAlignment="1" applyProtection="1">
      <alignment horizontal="left"/>
      <protection/>
    </xf>
    <xf numFmtId="167" fontId="16" fillId="14" borderId="12" xfId="21" applyNumberFormat="1" applyFont="1" applyFill="1" applyBorder="1" applyAlignment="1" applyProtection="1">
      <alignment wrapText="1"/>
      <protection/>
    </xf>
    <xf numFmtId="167" fontId="1" fillId="14" borderId="13" xfId="21" applyNumberFormat="1" applyFont="1" applyFill="1" applyBorder="1" applyAlignment="1">
      <alignment wrapText="1"/>
      <protection/>
    </xf>
    <xf numFmtId="167" fontId="1" fillId="0" borderId="12" xfId="21" applyNumberFormat="1" applyFont="1" applyFill="1" applyBorder="1">
      <alignment/>
      <protection/>
    </xf>
    <xf numFmtId="167" fontId="1" fillId="0" borderId="13" xfId="21" applyNumberFormat="1" applyFont="1" applyFill="1" applyBorder="1">
      <alignment/>
      <protection/>
    </xf>
    <xf numFmtId="164" fontId="16" fillId="0" borderId="12" xfId="21" applyFont="1" applyFill="1" applyBorder="1" applyAlignment="1" applyProtection="1">
      <alignment horizontal="left"/>
      <protection/>
    </xf>
    <xf numFmtId="167" fontId="16" fillId="0" borderId="12" xfId="21" applyNumberFormat="1" applyFont="1" applyFill="1" applyBorder="1" applyAlignment="1" applyProtection="1">
      <alignment wrapText="1"/>
      <protection/>
    </xf>
    <xf numFmtId="167" fontId="16" fillId="0" borderId="12" xfId="21" applyNumberFormat="1" applyFont="1" applyFill="1" applyBorder="1">
      <alignment/>
      <protection/>
    </xf>
    <xf numFmtId="167" fontId="16" fillId="0" borderId="12" xfId="21" applyNumberFormat="1" applyFont="1" applyBorder="1">
      <alignment/>
      <protection/>
    </xf>
    <xf numFmtId="167" fontId="16" fillId="11" borderId="36" xfId="21" applyNumberFormat="1" applyFont="1" applyFill="1" applyBorder="1" applyAlignment="1" applyProtection="1">
      <alignment horizontal="left"/>
      <protection/>
    </xf>
    <xf numFmtId="164" fontId="16" fillId="11" borderId="12" xfId="21" applyFont="1" applyFill="1" applyBorder="1" applyAlignment="1" applyProtection="1">
      <alignment horizontal="left"/>
      <protection/>
    </xf>
    <xf numFmtId="167" fontId="16" fillId="11" borderId="12" xfId="21" applyNumberFormat="1" applyFont="1" applyFill="1" applyBorder="1" applyAlignment="1" applyProtection="1">
      <alignment wrapText="1"/>
      <protection/>
    </xf>
    <xf numFmtId="167" fontId="16" fillId="14" borderId="12" xfId="21" applyNumberFormat="1" applyFont="1" applyFill="1" applyBorder="1" applyAlignment="1" applyProtection="1">
      <alignment horizontal="right" wrapText="1"/>
      <protection/>
    </xf>
    <xf numFmtId="164" fontId="16" fillId="0" borderId="39" xfId="21" applyFont="1" applyFill="1" applyBorder="1" applyAlignment="1" applyProtection="1">
      <alignment horizontal="left"/>
      <protection/>
    </xf>
    <xf numFmtId="164" fontId="16" fillId="9" borderId="39" xfId="21" applyFont="1" applyFill="1" applyBorder="1" applyAlignment="1" applyProtection="1">
      <alignment horizontal="left" wrapText="1"/>
      <protection/>
    </xf>
    <xf numFmtId="164" fontId="12" fillId="9" borderId="10" xfId="21" applyFont="1" applyFill="1" applyBorder="1" applyAlignment="1" applyProtection="1">
      <alignment horizontal="left" wrapText="1"/>
      <protection/>
    </xf>
    <xf numFmtId="164" fontId="6" fillId="2" borderId="0" xfId="21" applyFont="1" applyFill="1">
      <alignment/>
      <protection/>
    </xf>
    <xf numFmtId="164" fontId="16" fillId="9" borderId="27" xfId="21" applyFont="1" applyFill="1" applyBorder="1" applyAlignment="1" applyProtection="1">
      <alignment horizontal="left" wrapText="1"/>
      <protection/>
    </xf>
    <xf numFmtId="164" fontId="16" fillId="0" borderId="27" xfId="21" applyFont="1" applyFill="1" applyBorder="1" applyAlignment="1" applyProtection="1">
      <alignment horizontal="center" wrapText="1"/>
      <protection/>
    </xf>
    <xf numFmtId="164" fontId="12" fillId="0" borderId="10" xfId="21" applyFont="1" applyFill="1" applyBorder="1" applyAlignment="1" applyProtection="1">
      <alignment wrapText="1"/>
      <protection/>
    </xf>
    <xf numFmtId="167" fontId="17" fillId="0" borderId="12" xfId="21" applyNumberFormat="1" applyFont="1" applyFill="1" applyBorder="1" applyAlignment="1" applyProtection="1">
      <alignment horizontal="right" wrapText="1"/>
      <protection/>
    </xf>
    <xf numFmtId="167" fontId="0" fillId="2" borderId="13" xfId="21" applyNumberFormat="1" applyFill="1" applyBorder="1">
      <alignment/>
      <protection/>
    </xf>
    <xf numFmtId="164" fontId="16" fillId="10" borderId="7" xfId="21" applyFont="1" applyFill="1" applyBorder="1" applyAlignment="1" applyProtection="1">
      <alignment horizontal="left"/>
      <protection/>
    </xf>
    <xf numFmtId="164" fontId="16" fillId="10" borderId="12" xfId="21" applyFont="1" applyFill="1" applyBorder="1" applyAlignment="1" applyProtection="1">
      <alignment wrapText="1"/>
      <protection/>
    </xf>
    <xf numFmtId="164" fontId="16" fillId="12" borderId="27" xfId="21" applyFont="1" applyFill="1" applyBorder="1" applyAlignment="1" applyProtection="1">
      <alignment horizontal="left" wrapText="1"/>
      <protection/>
    </xf>
    <xf numFmtId="164" fontId="16" fillId="12" borderId="10" xfId="21" applyFont="1" applyFill="1" applyBorder="1" applyAlignment="1" applyProtection="1">
      <alignment wrapText="1"/>
      <protection/>
    </xf>
    <xf numFmtId="164" fontId="16" fillId="11" borderId="27" xfId="21" applyFont="1" applyFill="1" applyBorder="1" applyAlignment="1" applyProtection="1">
      <alignment horizontal="left"/>
      <protection/>
    </xf>
    <xf numFmtId="164" fontId="16" fillId="0" borderId="36" xfId="21" applyFont="1" applyFill="1" applyBorder="1" applyAlignment="1" applyProtection="1">
      <alignment horizontal="left" wrapText="1"/>
      <protection/>
    </xf>
    <xf numFmtId="167" fontId="16" fillId="0" borderId="12" xfId="21" applyNumberFormat="1" applyFont="1" applyFill="1" applyBorder="1" applyAlignment="1" applyProtection="1">
      <alignment horizontal="left" wrapText="1"/>
      <protection/>
    </xf>
    <xf numFmtId="169" fontId="12" fillId="9" borderId="39" xfId="21" applyNumberFormat="1" applyFont="1" applyFill="1" applyBorder="1" applyAlignment="1">
      <alignment horizontal="left"/>
      <protection/>
    </xf>
    <xf numFmtId="170" fontId="12" fillId="9" borderId="12" xfId="21" applyNumberFormat="1" applyFont="1" applyFill="1" applyBorder="1" applyAlignment="1" applyProtection="1">
      <alignment/>
      <protection/>
    </xf>
    <xf numFmtId="167" fontId="15" fillId="9" borderId="12" xfId="21" applyNumberFormat="1" applyFont="1" applyFill="1" applyBorder="1" applyAlignment="1" applyProtection="1">
      <alignment horizontal="right"/>
      <protection/>
    </xf>
    <xf numFmtId="169" fontId="12" fillId="9" borderId="27" xfId="21" applyNumberFormat="1" applyFont="1" applyFill="1" applyBorder="1" applyAlignment="1">
      <alignment horizontal="left"/>
      <protection/>
    </xf>
    <xf numFmtId="169" fontId="12" fillId="2" borderId="36" xfId="21" applyNumberFormat="1" applyFont="1" applyFill="1" applyBorder="1" applyAlignment="1">
      <alignment horizontal="left"/>
      <protection/>
    </xf>
    <xf numFmtId="170" fontId="16" fillId="2" borderId="12" xfId="21" applyNumberFormat="1" applyFont="1" applyFill="1" applyBorder="1" applyAlignment="1" applyProtection="1">
      <alignment wrapText="1"/>
      <protection/>
    </xf>
    <xf numFmtId="167" fontId="6" fillId="2" borderId="13" xfId="21" applyNumberFormat="1" applyFont="1" applyFill="1" applyBorder="1">
      <alignment/>
      <protection/>
    </xf>
    <xf numFmtId="164" fontId="16" fillId="10" borderId="36" xfId="21" applyFont="1" applyFill="1" applyBorder="1" applyAlignment="1">
      <alignment horizontal="left"/>
      <protection/>
    </xf>
    <xf numFmtId="164" fontId="16" fillId="10" borderId="12" xfId="21" applyFont="1" applyFill="1" applyBorder="1" applyAlignment="1">
      <alignment wrapText="1"/>
      <protection/>
    </xf>
    <xf numFmtId="167" fontId="12" fillId="10" borderId="12" xfId="21" applyNumberFormat="1" applyFont="1" applyFill="1" applyBorder="1" applyAlignment="1">
      <alignment horizontal="right" wrapText="1"/>
      <protection/>
    </xf>
    <xf numFmtId="164" fontId="16" fillId="12" borderId="8" xfId="21" applyFont="1" applyFill="1" applyBorder="1" applyAlignment="1" applyProtection="1">
      <alignment horizontal="left"/>
      <protection/>
    </xf>
    <xf numFmtId="164" fontId="16" fillId="12" borderId="12" xfId="21" applyFont="1" applyFill="1" applyBorder="1" applyAlignment="1">
      <alignment wrapText="1"/>
      <protection/>
    </xf>
    <xf numFmtId="164" fontId="16" fillId="13" borderId="36" xfId="21" applyFont="1" applyFill="1" applyBorder="1" applyAlignment="1" applyProtection="1">
      <alignment horizontal="left"/>
      <protection/>
    </xf>
    <xf numFmtId="167" fontId="16" fillId="13" borderId="12" xfId="21" applyNumberFormat="1" applyFont="1" applyFill="1" applyBorder="1" applyAlignment="1" applyProtection="1">
      <alignment horizontal="right" wrapText="1"/>
      <protection/>
    </xf>
    <xf numFmtId="164" fontId="16" fillId="0" borderId="43" xfId="21" applyFont="1" applyFill="1" applyBorder="1" applyAlignment="1" applyProtection="1">
      <alignment horizontal="left"/>
      <protection/>
    </xf>
    <xf numFmtId="164" fontId="12" fillId="4" borderId="43" xfId="21" applyFont="1" applyFill="1" applyBorder="1" applyAlignment="1" applyProtection="1">
      <alignment horizontal="left"/>
      <protection/>
    </xf>
    <xf numFmtId="164" fontId="12" fillId="4" borderId="10" xfId="21" applyFont="1" applyFill="1" applyBorder="1" applyAlignment="1" applyProtection="1">
      <alignment wrapText="1"/>
      <protection/>
    </xf>
    <xf numFmtId="164" fontId="12" fillId="9" borderId="39" xfId="21" applyFont="1" applyFill="1" applyBorder="1" applyAlignment="1" applyProtection="1">
      <alignment horizontal="left"/>
      <protection/>
    </xf>
    <xf numFmtId="164" fontId="16" fillId="9" borderId="10" xfId="21" applyFont="1" applyFill="1" applyBorder="1" applyAlignment="1" applyProtection="1">
      <alignment wrapText="1"/>
      <protection/>
    </xf>
    <xf numFmtId="164" fontId="12" fillId="9" borderId="27" xfId="21" applyFont="1" applyFill="1" applyBorder="1" applyAlignment="1" applyProtection="1">
      <alignment horizontal="left"/>
      <protection/>
    </xf>
    <xf numFmtId="167" fontId="12" fillId="9" borderId="12" xfId="21" applyNumberFormat="1" applyFont="1" applyFill="1" applyBorder="1" applyAlignment="1" applyProtection="1">
      <alignment horizontal="right" wrapText="1"/>
      <protection/>
    </xf>
    <xf numFmtId="167" fontId="6" fillId="9" borderId="12" xfId="21" applyNumberFormat="1" applyFont="1" applyFill="1" applyBorder="1">
      <alignment/>
      <protection/>
    </xf>
    <xf numFmtId="167" fontId="6" fillId="9" borderId="13" xfId="21" applyNumberFormat="1" applyFont="1" applyFill="1" applyBorder="1">
      <alignment/>
      <protection/>
    </xf>
    <xf numFmtId="164" fontId="12" fillId="2" borderId="36" xfId="21" applyFont="1" applyFill="1" applyBorder="1" applyAlignment="1" applyProtection="1">
      <alignment horizontal="left"/>
      <protection/>
    </xf>
    <xf numFmtId="167" fontId="16" fillId="2" borderId="12" xfId="21" applyNumberFormat="1" applyFont="1" applyFill="1" applyBorder="1" applyAlignment="1" applyProtection="1">
      <alignment horizontal="right" wrapText="1"/>
      <protection/>
    </xf>
    <xf numFmtId="167" fontId="6" fillId="0" borderId="12" xfId="21" applyNumberFormat="1" applyFont="1" applyBorder="1">
      <alignment/>
      <protection/>
    </xf>
    <xf numFmtId="167" fontId="6" fillId="2" borderId="13" xfId="21" applyNumberFormat="1" applyFont="1" applyFill="1" applyBorder="1">
      <alignment/>
      <protection/>
    </xf>
    <xf numFmtId="164" fontId="16" fillId="13" borderId="36" xfId="21" applyFont="1" applyFill="1" applyBorder="1" applyAlignment="1">
      <alignment horizontal="left"/>
      <protection/>
    </xf>
    <xf numFmtId="164" fontId="16" fillId="13" borderId="12" xfId="21" applyFont="1" applyFill="1" applyBorder="1" applyAlignment="1">
      <alignment wrapText="1"/>
      <protection/>
    </xf>
    <xf numFmtId="164" fontId="16" fillId="0" borderId="36" xfId="21" applyFont="1" applyBorder="1" applyAlignment="1">
      <alignment horizontal="left"/>
      <protection/>
    </xf>
    <xf numFmtId="164" fontId="16" fillId="0" borderId="12" xfId="21" applyFont="1" applyBorder="1" applyAlignment="1">
      <alignment wrapText="1"/>
      <protection/>
    </xf>
    <xf numFmtId="164" fontId="12" fillId="9" borderId="0" xfId="21" applyFont="1" applyFill="1" applyBorder="1">
      <alignment/>
      <protection/>
    </xf>
    <xf numFmtId="164" fontId="6" fillId="0" borderId="0" xfId="21" applyFont="1" applyBorder="1" applyAlignment="1">
      <alignment/>
      <protection/>
    </xf>
    <xf numFmtId="164" fontId="6" fillId="0" borderId="0" xfId="21" applyFont="1" applyAlignment="1">
      <alignment/>
      <protection/>
    </xf>
    <xf numFmtId="167" fontId="12" fillId="2" borderId="12" xfId="21" applyNumberFormat="1" applyFont="1" applyFill="1" applyBorder="1" applyAlignment="1" applyProtection="1">
      <alignment horizontal="right" wrapText="1"/>
      <protection/>
    </xf>
    <xf numFmtId="167" fontId="6" fillId="0" borderId="12" xfId="21" applyNumberFormat="1" applyFont="1" applyBorder="1" applyAlignment="1">
      <alignment/>
      <protection/>
    </xf>
    <xf numFmtId="168" fontId="6" fillId="0" borderId="12" xfId="21" applyNumberFormat="1" applyFont="1" applyBorder="1" applyAlignment="1">
      <alignment horizontal="right"/>
      <protection/>
    </xf>
    <xf numFmtId="168" fontId="6" fillId="0" borderId="11" xfId="21" applyNumberFormat="1" applyFont="1" applyBorder="1" applyAlignment="1">
      <alignment horizontal="right"/>
      <protection/>
    </xf>
    <xf numFmtId="164" fontId="12" fillId="10" borderId="36" xfId="21" applyFont="1" applyFill="1" applyBorder="1" applyAlignment="1">
      <alignment horizontal="left"/>
      <protection/>
    </xf>
    <xf numFmtId="164" fontId="12" fillId="10" borderId="12" xfId="21" applyFont="1" applyFill="1" applyBorder="1" applyAlignment="1">
      <alignment wrapText="1"/>
      <protection/>
    </xf>
    <xf numFmtId="167" fontId="6" fillId="10" borderId="12" xfId="21" applyNumberFormat="1" applyFont="1" applyFill="1" applyBorder="1" applyAlignment="1">
      <alignment/>
      <protection/>
    </xf>
    <xf numFmtId="164" fontId="6" fillId="0" borderId="0" xfId="21" applyFont="1" applyFill="1">
      <alignment/>
      <protection/>
    </xf>
    <xf numFmtId="164" fontId="12" fillId="12" borderId="36" xfId="21" applyFont="1" applyFill="1" applyBorder="1" applyAlignment="1">
      <alignment horizontal="left"/>
      <protection/>
    </xf>
    <xf numFmtId="164" fontId="12" fillId="12" borderId="12" xfId="21" applyFont="1" applyFill="1" applyBorder="1" applyAlignment="1">
      <alignment wrapText="1"/>
      <protection/>
    </xf>
    <xf numFmtId="167" fontId="6" fillId="12" borderId="12" xfId="21" applyNumberFormat="1" applyFont="1" applyFill="1" applyBorder="1" applyAlignment="1">
      <alignment/>
      <protection/>
    </xf>
    <xf numFmtId="164" fontId="12" fillId="13" borderId="36" xfId="21" applyFont="1" applyFill="1" applyBorder="1" applyAlignment="1">
      <alignment horizontal="left"/>
      <protection/>
    </xf>
    <xf numFmtId="167" fontId="1" fillId="11" borderId="12" xfId="21" applyNumberFormat="1" applyFont="1" applyFill="1" applyBorder="1" applyAlignment="1">
      <alignment/>
      <protection/>
    </xf>
    <xf numFmtId="168" fontId="6" fillId="11" borderId="11" xfId="21" applyNumberFormat="1" applyFont="1" applyFill="1" applyBorder="1" applyAlignment="1">
      <alignment horizontal="right"/>
      <protection/>
    </xf>
    <xf numFmtId="167" fontId="6" fillId="0" borderId="13" xfId="21" applyNumberFormat="1" applyFont="1" applyBorder="1">
      <alignment/>
      <protection/>
    </xf>
    <xf numFmtId="167" fontId="6" fillId="0" borderId="12" xfId="21" applyNumberFormat="1" applyFont="1" applyBorder="1" applyAlignment="1">
      <alignment/>
      <protection/>
    </xf>
    <xf numFmtId="168" fontId="6" fillId="0" borderId="12" xfId="21" applyNumberFormat="1" applyFont="1" applyBorder="1" applyAlignment="1">
      <alignment horizontal="right"/>
      <protection/>
    </xf>
    <xf numFmtId="168" fontId="6" fillId="0" borderId="11" xfId="21" applyNumberFormat="1" applyFont="1" applyBorder="1" applyAlignment="1">
      <alignment horizontal="right"/>
      <protection/>
    </xf>
    <xf numFmtId="167" fontId="6" fillId="10" borderId="12" xfId="21" applyNumberFormat="1" applyFont="1" applyFill="1" applyBorder="1" applyAlignment="1">
      <alignment/>
      <protection/>
    </xf>
    <xf numFmtId="168" fontId="6" fillId="10" borderId="12" xfId="21" applyNumberFormat="1" applyFont="1" applyFill="1" applyBorder="1" applyAlignment="1">
      <alignment horizontal="right"/>
      <protection/>
    </xf>
    <xf numFmtId="168" fontId="6" fillId="10" borderId="11" xfId="21" applyNumberFormat="1" applyFont="1" applyFill="1" applyBorder="1" applyAlignment="1">
      <alignment horizontal="right"/>
      <protection/>
    </xf>
    <xf numFmtId="167" fontId="6" fillId="12" borderId="12" xfId="21" applyNumberFormat="1" applyFont="1" applyFill="1" applyBorder="1" applyAlignment="1">
      <alignment/>
      <protection/>
    </xf>
    <xf numFmtId="168" fontId="6" fillId="12" borderId="12" xfId="21" applyNumberFormat="1" applyFont="1" applyFill="1" applyBorder="1" applyAlignment="1">
      <alignment horizontal="right"/>
      <protection/>
    </xf>
    <xf numFmtId="168" fontId="6" fillId="12" borderId="11" xfId="21" applyNumberFormat="1" applyFont="1" applyFill="1" applyBorder="1" applyAlignment="1">
      <alignment horizontal="right"/>
      <protection/>
    </xf>
    <xf numFmtId="164" fontId="15" fillId="4" borderId="8" xfId="21" applyFont="1" applyFill="1" applyBorder="1" applyAlignment="1">
      <alignment horizontal="left"/>
      <protection/>
    </xf>
    <xf numFmtId="164" fontId="15" fillId="4" borderId="10" xfId="21" applyFont="1" applyFill="1" applyBorder="1" applyAlignment="1">
      <alignment wrapText="1"/>
      <protection/>
    </xf>
    <xf numFmtId="167" fontId="15" fillId="4" borderId="12" xfId="21" applyNumberFormat="1" applyFont="1" applyFill="1" applyBorder="1" applyAlignment="1">
      <alignment horizontal="right" wrapText="1"/>
      <protection/>
    </xf>
    <xf numFmtId="164" fontId="12" fillId="9" borderId="23" xfId="21" applyFont="1" applyFill="1" applyBorder="1" applyAlignment="1" applyProtection="1">
      <alignment horizontal="left"/>
      <protection/>
    </xf>
    <xf numFmtId="167" fontId="6" fillId="9" borderId="12" xfId="21" applyNumberFormat="1" applyFont="1" applyFill="1" applyBorder="1" applyAlignment="1">
      <alignment/>
      <protection/>
    </xf>
    <xf numFmtId="168" fontId="6" fillId="9" borderId="12" xfId="21" applyNumberFormat="1" applyFont="1" applyFill="1" applyBorder="1" applyAlignment="1">
      <alignment horizontal="right"/>
      <protection/>
    </xf>
    <xf numFmtId="168" fontId="6" fillId="9" borderId="11" xfId="21" applyNumberFormat="1" applyFont="1" applyFill="1" applyBorder="1" applyAlignment="1">
      <alignment horizontal="right"/>
      <protection/>
    </xf>
    <xf numFmtId="167" fontId="6" fillId="0" borderId="12" xfId="21" applyNumberFormat="1" applyFont="1" applyFill="1" applyBorder="1">
      <alignment/>
      <protection/>
    </xf>
    <xf numFmtId="167" fontId="0" fillId="9" borderId="12" xfId="21" applyNumberFormat="1" applyFont="1" applyFill="1" applyBorder="1">
      <alignment/>
      <protection/>
    </xf>
    <xf numFmtId="167" fontId="0" fillId="9" borderId="13" xfId="21" applyNumberFormat="1" applyFont="1" applyFill="1" applyBorder="1">
      <alignment/>
      <protection/>
    </xf>
    <xf numFmtId="167" fontId="0" fillId="2" borderId="12" xfId="21" applyNumberFormat="1" applyFill="1" applyBorder="1">
      <alignment/>
      <protection/>
    </xf>
    <xf numFmtId="164" fontId="15" fillId="4" borderId="39" xfId="21" applyFont="1" applyFill="1" applyBorder="1" applyAlignment="1" applyProtection="1">
      <alignment horizontal="left"/>
      <protection/>
    </xf>
    <xf numFmtId="164" fontId="15" fillId="4" borderId="12" xfId="21" applyFont="1" applyFill="1" applyBorder="1" applyAlignment="1" applyProtection="1">
      <alignment wrapText="1"/>
      <protection/>
    </xf>
    <xf numFmtId="167" fontId="6" fillId="4" borderId="12" xfId="21" applyNumberFormat="1" applyFont="1" applyFill="1" applyBorder="1" applyAlignment="1">
      <alignment/>
      <protection/>
    </xf>
    <xf numFmtId="168" fontId="6" fillId="4" borderId="12" xfId="21" applyNumberFormat="1" applyFont="1" applyFill="1" applyBorder="1" applyAlignment="1">
      <alignment horizontal="right"/>
      <protection/>
    </xf>
    <xf numFmtId="168" fontId="6" fillId="4" borderId="11" xfId="21" applyNumberFormat="1" applyFont="1" applyFill="1" applyBorder="1" applyAlignment="1">
      <alignment horizontal="right"/>
      <protection/>
    </xf>
    <xf numFmtId="167" fontId="12" fillId="12" borderId="12" xfId="21" applyNumberFormat="1" applyFont="1" applyFill="1" applyBorder="1" applyAlignment="1">
      <alignment horizontal="right" wrapText="1"/>
      <protection/>
    </xf>
    <xf numFmtId="167" fontId="12" fillId="13" borderId="12" xfId="21" applyNumberFormat="1" applyFont="1" applyFill="1" applyBorder="1" applyAlignment="1">
      <alignment horizontal="right" wrapText="1"/>
      <protection/>
    </xf>
    <xf numFmtId="164" fontId="12" fillId="0" borderId="36" xfId="21" applyFont="1" applyFill="1" applyBorder="1" applyAlignment="1">
      <alignment horizontal="left"/>
      <protection/>
    </xf>
    <xf numFmtId="164" fontId="16" fillId="0" borderId="12" xfId="21" applyFont="1" applyFill="1" applyBorder="1" applyAlignment="1">
      <alignment wrapText="1"/>
      <protection/>
    </xf>
    <xf numFmtId="167" fontId="12" fillId="0" borderId="12" xfId="21" applyNumberFormat="1" applyFont="1" applyFill="1" applyBorder="1" applyAlignment="1">
      <alignment horizontal="right" wrapText="1"/>
      <protection/>
    </xf>
    <xf numFmtId="164" fontId="16" fillId="0" borderId="36" xfId="21" applyFont="1" applyFill="1" applyBorder="1" applyAlignment="1">
      <alignment horizontal="left"/>
      <protection/>
    </xf>
    <xf numFmtId="164" fontId="15" fillId="15" borderId="36" xfId="21" applyFont="1" applyFill="1" applyBorder="1" applyAlignment="1" applyProtection="1">
      <alignment horizontal="center" wrapText="1"/>
      <protection/>
    </xf>
    <xf numFmtId="167" fontId="18" fillId="15" borderId="12" xfId="21" applyNumberFormat="1" applyFont="1" applyFill="1" applyBorder="1" applyAlignment="1" applyProtection="1">
      <alignment horizontal="right" wrapText="1"/>
      <protection/>
    </xf>
    <xf numFmtId="167" fontId="0" fillId="15" borderId="12" xfId="21" applyNumberFormat="1" applyFill="1" applyBorder="1">
      <alignment/>
      <protection/>
    </xf>
    <xf numFmtId="167" fontId="0" fillId="15" borderId="13" xfId="21" applyNumberFormat="1" applyFill="1" applyBorder="1">
      <alignment/>
      <protection/>
    </xf>
    <xf numFmtId="167" fontId="6" fillId="15" borderId="12" xfId="21" applyNumberFormat="1" applyFont="1" applyFill="1" applyBorder="1" applyAlignment="1">
      <alignment/>
      <protection/>
    </xf>
    <xf numFmtId="168" fontId="6" fillId="15" borderId="12" xfId="21" applyNumberFormat="1" applyFont="1" applyFill="1" applyBorder="1" applyAlignment="1">
      <alignment horizontal="right"/>
      <protection/>
    </xf>
    <xf numFmtId="168" fontId="6" fillId="15" borderId="11" xfId="21" applyNumberFormat="1" applyFont="1" applyFill="1" applyBorder="1" applyAlignment="1">
      <alignment horizontal="right"/>
      <protection/>
    </xf>
    <xf numFmtId="164" fontId="12" fillId="9" borderId="43" xfId="21" applyFont="1" applyFill="1" applyBorder="1" applyAlignment="1" applyProtection="1">
      <alignment/>
      <protection/>
    </xf>
    <xf numFmtId="164" fontId="12" fillId="9" borderId="12" xfId="21" applyFont="1" applyFill="1" applyBorder="1">
      <alignment/>
      <protection/>
    </xf>
    <xf numFmtId="164" fontId="12" fillId="9" borderId="10" xfId="21" applyFont="1" applyFill="1" applyBorder="1" applyAlignment="1" applyProtection="1">
      <alignment wrapText="1"/>
      <protection/>
    </xf>
    <xf numFmtId="164" fontId="16" fillId="9" borderId="27" xfId="21" applyFont="1" applyFill="1" applyBorder="1" applyAlignment="1" applyProtection="1">
      <alignment horizontal="left"/>
      <protection/>
    </xf>
    <xf numFmtId="164" fontId="12" fillId="0" borderId="36" xfId="21" applyFont="1" applyBorder="1" applyAlignment="1" applyProtection="1">
      <alignment horizontal="left"/>
      <protection/>
    </xf>
    <xf numFmtId="167" fontId="17" fillId="0" borderId="12" xfId="21" applyNumberFormat="1" applyFont="1" applyBorder="1" applyAlignment="1" applyProtection="1">
      <alignment horizontal="right" wrapText="1"/>
      <protection/>
    </xf>
    <xf numFmtId="164" fontId="16" fillId="12" borderId="12" xfId="21" applyFont="1" applyFill="1" applyBorder="1" applyAlignment="1" applyProtection="1">
      <alignment wrapText="1"/>
      <protection/>
    </xf>
    <xf numFmtId="167" fontId="16" fillId="12" borderId="12" xfId="21" applyNumberFormat="1" applyFont="1" applyFill="1" applyBorder="1" applyAlignment="1" applyProtection="1">
      <alignment horizontal="right" wrapText="1"/>
      <protection/>
    </xf>
    <xf numFmtId="164" fontId="15" fillId="15" borderId="36" xfId="21" applyFont="1" applyFill="1" applyBorder="1" applyAlignment="1">
      <alignment horizontal="center" wrapText="1"/>
      <protection/>
    </xf>
    <xf numFmtId="167" fontId="18" fillId="15" borderId="12" xfId="21" applyNumberFormat="1" applyFont="1" applyFill="1" applyBorder="1" applyAlignment="1">
      <alignment horizontal="right" wrapText="1"/>
      <protection/>
    </xf>
    <xf numFmtId="167" fontId="5" fillId="15" borderId="12" xfId="21" applyNumberFormat="1" applyFont="1" applyFill="1" applyBorder="1">
      <alignment/>
      <protection/>
    </xf>
    <xf numFmtId="167" fontId="5" fillId="15" borderId="13" xfId="21" applyNumberFormat="1" applyFont="1" applyFill="1" applyBorder="1">
      <alignment/>
      <protection/>
    </xf>
    <xf numFmtId="164" fontId="15" fillId="4" borderId="36" xfId="21" applyFont="1" applyFill="1" applyBorder="1" applyAlignment="1">
      <alignment horizontal="left" wrapText="1"/>
      <protection/>
    </xf>
    <xf numFmtId="164" fontId="12" fillId="9" borderId="39" xfId="21" applyFont="1" applyFill="1" applyBorder="1" applyAlignment="1" applyProtection="1">
      <alignment vertical="top" wrapText="1"/>
      <protection locked="0"/>
    </xf>
    <xf numFmtId="164" fontId="12" fillId="9" borderId="12" xfId="21" applyFont="1" applyFill="1" applyBorder="1" applyAlignment="1" applyProtection="1">
      <alignment vertical="top" wrapText="1"/>
      <protection locked="0"/>
    </xf>
    <xf numFmtId="167" fontId="15" fillId="9" borderId="12" xfId="21" applyNumberFormat="1" applyFont="1" applyFill="1" applyBorder="1" applyAlignment="1">
      <alignment horizontal="right" wrapText="1"/>
      <protection/>
    </xf>
    <xf numFmtId="164" fontId="12" fillId="9" borderId="27" xfId="21" applyFont="1" applyFill="1" applyBorder="1" applyAlignment="1">
      <alignment horizontal="left"/>
      <protection/>
    </xf>
    <xf numFmtId="164" fontId="12" fillId="9" borderId="44" xfId="21" applyFont="1" applyFill="1" applyBorder="1" applyAlignment="1">
      <alignment wrapText="1"/>
      <protection/>
    </xf>
    <xf numFmtId="167" fontId="15" fillId="9" borderId="5" xfId="21" applyNumberFormat="1" applyFont="1" applyFill="1" applyBorder="1" applyAlignment="1">
      <alignment horizontal="right" wrapText="1"/>
      <protection/>
    </xf>
    <xf numFmtId="164" fontId="12" fillId="2" borderId="36" xfId="21" applyFont="1" applyFill="1" applyBorder="1" applyAlignment="1">
      <alignment horizontal="left"/>
      <protection/>
    </xf>
    <xf numFmtId="164" fontId="16" fillId="2" borderId="12" xfId="21" applyFont="1" applyFill="1" applyBorder="1" applyAlignment="1">
      <alignment wrapText="1"/>
      <protection/>
    </xf>
    <xf numFmtId="167" fontId="17" fillId="2" borderId="12" xfId="21" applyNumberFormat="1" applyFont="1" applyFill="1" applyBorder="1" applyAlignment="1">
      <alignment horizontal="right" wrapText="1"/>
      <protection/>
    </xf>
    <xf numFmtId="167" fontId="16" fillId="13" borderId="12" xfId="21" applyNumberFormat="1" applyFont="1" applyFill="1" applyBorder="1" applyAlignment="1">
      <alignment horizontal="right" wrapText="1"/>
      <protection/>
    </xf>
    <xf numFmtId="167" fontId="16" fillId="0" borderId="12" xfId="21" applyNumberFormat="1" applyFont="1" applyBorder="1" applyAlignment="1">
      <alignment horizontal="right" wrapText="1"/>
      <protection/>
    </xf>
    <xf numFmtId="164" fontId="12" fillId="9" borderId="39" xfId="21" applyFont="1" applyFill="1" applyBorder="1" applyAlignment="1">
      <alignment horizontal="left"/>
      <protection/>
    </xf>
    <xf numFmtId="164" fontId="12" fillId="9" borderId="12" xfId="21" applyFont="1" applyFill="1" applyBorder="1" applyAlignment="1" applyProtection="1">
      <alignment horizontal="left"/>
      <protection/>
    </xf>
    <xf numFmtId="164" fontId="12" fillId="9" borderId="12" xfId="21" applyFont="1" applyFill="1" applyBorder="1" applyAlignment="1">
      <alignment wrapText="1"/>
      <protection/>
    </xf>
    <xf numFmtId="167" fontId="15" fillId="2" borderId="12" xfId="21" applyNumberFormat="1" applyFont="1" applyFill="1" applyBorder="1" applyAlignment="1">
      <alignment horizontal="right" wrapText="1"/>
      <protection/>
    </xf>
    <xf numFmtId="164" fontId="16" fillId="9" borderId="12" xfId="21" applyFont="1" applyFill="1" applyBorder="1" applyAlignment="1" applyProtection="1">
      <alignment horizontal="left"/>
      <protection/>
    </xf>
    <xf numFmtId="164" fontId="16" fillId="9" borderId="27" xfId="21" applyFont="1" applyFill="1" applyBorder="1" applyAlignment="1">
      <alignment horizontal="left"/>
      <protection/>
    </xf>
    <xf numFmtId="167" fontId="17" fillId="9" borderId="12" xfId="21" applyNumberFormat="1" applyFont="1" applyFill="1" applyBorder="1" applyAlignment="1">
      <alignment horizontal="right" wrapText="1"/>
      <protection/>
    </xf>
    <xf numFmtId="164" fontId="15" fillId="15" borderId="8" xfId="21" applyFont="1" applyFill="1" applyBorder="1" applyAlignment="1" applyProtection="1">
      <alignment horizontal="left"/>
      <protection/>
    </xf>
    <xf numFmtId="164" fontId="15" fillId="15" borderId="10" xfId="21" applyFont="1" applyFill="1" applyBorder="1" applyAlignment="1" applyProtection="1">
      <alignment wrapText="1"/>
      <protection/>
    </xf>
    <xf numFmtId="164" fontId="15" fillId="4" borderId="43" xfId="21" applyFont="1" applyFill="1" applyBorder="1" applyAlignment="1" applyProtection="1">
      <alignment horizontal="left"/>
      <protection/>
    </xf>
    <xf numFmtId="164" fontId="15" fillId="4" borderId="10" xfId="21" applyFont="1" applyFill="1" applyBorder="1" applyAlignment="1" applyProtection="1">
      <alignment wrapText="1"/>
      <protection/>
    </xf>
    <xf numFmtId="164" fontId="16" fillId="2" borderId="10" xfId="21" applyFont="1" applyFill="1" applyBorder="1" applyAlignment="1" applyProtection="1">
      <alignment wrapText="1"/>
      <protection/>
    </xf>
    <xf numFmtId="164" fontId="16" fillId="2" borderId="39" xfId="21" applyFont="1" applyFill="1" applyBorder="1" applyAlignment="1" applyProtection="1">
      <alignment horizontal="left"/>
      <protection/>
    </xf>
    <xf numFmtId="164" fontId="12" fillId="9" borderId="39" xfId="21" applyFont="1" applyFill="1" applyBorder="1" applyAlignment="1" applyProtection="1">
      <alignment/>
      <protection/>
    </xf>
    <xf numFmtId="164" fontId="17" fillId="9" borderId="0" xfId="21" applyFont="1" applyFill="1" applyBorder="1">
      <alignment/>
      <protection/>
    </xf>
    <xf numFmtId="164" fontId="16" fillId="9" borderId="12" xfId="21" applyFont="1" applyFill="1" applyBorder="1" applyAlignment="1">
      <alignment wrapText="1"/>
      <protection/>
    </xf>
    <xf numFmtId="164" fontId="15" fillId="4" borderId="39" xfId="21" applyFont="1" applyFill="1" applyBorder="1" applyAlignment="1">
      <alignment horizontal="left"/>
      <protection/>
    </xf>
    <xf numFmtId="164" fontId="15" fillId="2" borderId="36" xfId="21" applyFont="1" applyFill="1" applyBorder="1" applyAlignment="1" applyProtection="1">
      <alignment horizontal="left"/>
      <protection/>
    </xf>
    <xf numFmtId="164" fontId="17" fillId="2" borderId="12" xfId="21" applyFont="1" applyFill="1" applyBorder="1" applyAlignment="1" applyProtection="1">
      <alignment wrapText="1"/>
      <protection/>
    </xf>
    <xf numFmtId="164" fontId="15" fillId="10" borderId="36" xfId="21" applyFont="1" applyFill="1" applyBorder="1" applyAlignment="1" applyProtection="1">
      <alignment horizontal="left"/>
      <protection/>
    </xf>
    <xf numFmtId="164" fontId="15" fillId="10" borderId="12" xfId="21" applyFont="1" applyFill="1" applyBorder="1" applyAlignment="1" applyProtection="1">
      <alignment wrapText="1"/>
      <protection/>
    </xf>
    <xf numFmtId="164" fontId="15" fillId="12" borderId="36" xfId="21" applyFont="1" applyFill="1" applyBorder="1" applyAlignment="1" applyProtection="1">
      <alignment horizontal="left"/>
      <protection/>
    </xf>
    <xf numFmtId="164" fontId="15" fillId="12" borderId="12" xfId="21" applyFont="1" applyFill="1" applyBorder="1" applyAlignment="1" applyProtection="1">
      <alignment wrapText="1"/>
      <protection/>
    </xf>
    <xf numFmtId="164" fontId="15" fillId="13" borderId="36" xfId="21" applyFont="1" applyFill="1" applyBorder="1" applyAlignment="1" applyProtection="1">
      <alignment horizontal="left"/>
      <protection/>
    </xf>
    <xf numFmtId="164" fontId="17" fillId="13" borderId="12" xfId="21" applyFont="1" applyFill="1" applyBorder="1" applyAlignment="1" applyProtection="1">
      <alignment wrapText="1"/>
      <protection/>
    </xf>
    <xf numFmtId="164" fontId="15" fillId="0" borderId="36" xfId="21" applyFont="1" applyFill="1" applyBorder="1" applyAlignment="1" applyProtection="1">
      <alignment horizontal="left"/>
      <protection/>
    </xf>
    <xf numFmtId="164" fontId="17" fillId="0" borderId="12" xfId="21" applyFont="1" applyFill="1" applyBorder="1" applyAlignment="1" applyProtection="1">
      <alignment wrapText="1"/>
      <protection/>
    </xf>
    <xf numFmtId="164" fontId="15" fillId="15" borderId="8" xfId="21" applyFont="1" applyFill="1" applyBorder="1" applyAlignment="1" applyProtection="1">
      <alignment horizontal="center"/>
      <protection/>
    </xf>
    <xf numFmtId="164" fontId="15" fillId="15" borderId="10" xfId="21" applyFont="1" applyFill="1" applyBorder="1" applyAlignment="1" applyProtection="1">
      <alignment horizontal="center" wrapText="1"/>
      <protection/>
    </xf>
    <xf numFmtId="167" fontId="15" fillId="15" borderId="12" xfId="21" applyNumberFormat="1" applyFont="1" applyFill="1" applyBorder="1" applyAlignment="1" applyProtection="1">
      <alignment horizontal="right" wrapText="1"/>
      <protection/>
    </xf>
    <xf numFmtId="164" fontId="15" fillId="4" borderId="36" xfId="21" applyFont="1" applyFill="1" applyBorder="1" applyAlignment="1">
      <alignment/>
      <protection/>
    </xf>
    <xf numFmtId="167" fontId="15" fillId="4" borderId="12" xfId="21" applyNumberFormat="1" applyFont="1" applyFill="1" applyBorder="1" applyAlignment="1">
      <alignment horizontal="right"/>
      <protection/>
    </xf>
    <xf numFmtId="164" fontId="12" fillId="9" borderId="39" xfId="21" applyFont="1" applyFill="1" applyBorder="1" applyAlignment="1">
      <alignment/>
      <protection/>
    </xf>
    <xf numFmtId="164" fontId="15" fillId="9" borderId="12" xfId="21" applyFont="1" applyFill="1" applyBorder="1">
      <alignment/>
      <protection/>
    </xf>
    <xf numFmtId="167" fontId="15" fillId="9" borderId="12" xfId="21" applyNumberFormat="1" applyFont="1" applyFill="1" applyBorder="1" applyAlignment="1">
      <alignment horizontal="right"/>
      <protection/>
    </xf>
    <xf numFmtId="164" fontId="12" fillId="9" borderId="23" xfId="21" applyFont="1" applyFill="1" applyBorder="1" applyAlignment="1">
      <alignment horizontal="center" wrapText="1"/>
      <protection/>
    </xf>
    <xf numFmtId="164" fontId="12" fillId="9" borderId="27" xfId="21" applyFont="1" applyFill="1" applyBorder="1" applyAlignment="1">
      <alignment wrapText="1"/>
      <protection/>
    </xf>
    <xf numFmtId="164" fontId="12" fillId="2" borderId="36" xfId="21" applyFont="1" applyFill="1" applyBorder="1" applyAlignment="1">
      <alignment wrapText="1"/>
      <protection/>
    </xf>
    <xf numFmtId="164" fontId="16" fillId="13" borderId="12" xfId="21" applyFont="1" applyFill="1" applyBorder="1" applyAlignment="1">
      <alignment horizontal="left" wrapText="1"/>
      <protection/>
    </xf>
    <xf numFmtId="164" fontId="16" fillId="0" borderId="12" xfId="21" applyFont="1" applyBorder="1" applyAlignment="1">
      <alignment horizontal="left" wrapText="1"/>
      <protection/>
    </xf>
    <xf numFmtId="164" fontId="12" fillId="9" borderId="39" xfId="21" applyFont="1" applyFill="1" applyBorder="1" applyAlignment="1">
      <alignment wrapText="1"/>
      <protection/>
    </xf>
    <xf numFmtId="164" fontId="15" fillId="9" borderId="0" xfId="21" applyFont="1" applyFill="1" applyBorder="1">
      <alignment/>
      <protection/>
    </xf>
    <xf numFmtId="164" fontId="12" fillId="9" borderId="23" xfId="21" applyFont="1" applyFill="1" applyBorder="1" applyAlignment="1">
      <alignment horizontal="left" wrapText="1"/>
      <protection/>
    </xf>
    <xf numFmtId="164" fontId="12" fillId="9" borderId="27" xfId="21" applyFont="1" applyFill="1" applyBorder="1" applyAlignment="1">
      <alignment horizontal="left" wrapText="1"/>
      <protection/>
    </xf>
    <xf numFmtId="164" fontId="12" fillId="2" borderId="36" xfId="21" applyFont="1" applyFill="1" applyBorder="1" applyAlignment="1">
      <alignment horizontal="left" wrapText="1"/>
      <protection/>
    </xf>
    <xf numFmtId="164" fontId="12" fillId="2" borderId="12" xfId="21" applyFont="1" applyFill="1" applyBorder="1" applyAlignment="1">
      <alignment wrapText="1"/>
      <protection/>
    </xf>
    <xf numFmtId="164" fontId="16" fillId="13" borderId="36" xfId="21" applyFont="1" applyFill="1" applyBorder="1" applyAlignment="1">
      <alignment horizontal="left" wrapText="1"/>
      <protection/>
    </xf>
    <xf numFmtId="164" fontId="12" fillId="13" borderId="12" xfId="21" applyFont="1" applyFill="1" applyBorder="1" applyAlignment="1">
      <alignment wrapText="1"/>
      <protection/>
    </xf>
    <xf numFmtId="164" fontId="16" fillId="2" borderId="36" xfId="21" applyFont="1" applyFill="1" applyBorder="1" applyAlignment="1">
      <alignment horizontal="left" wrapText="1"/>
      <protection/>
    </xf>
    <xf numFmtId="167" fontId="16" fillId="2" borderId="12" xfId="21" applyNumberFormat="1" applyFont="1" applyFill="1" applyBorder="1" applyAlignment="1">
      <alignment horizontal="right" wrapText="1"/>
      <protection/>
    </xf>
    <xf numFmtId="164" fontId="12" fillId="9" borderId="10" xfId="21" applyFont="1" applyFill="1" applyBorder="1" applyAlignment="1">
      <alignment horizontal="left" wrapText="1"/>
      <protection/>
    </xf>
    <xf numFmtId="164" fontId="12" fillId="2" borderId="12" xfId="21" applyFont="1" applyFill="1" applyBorder="1" applyAlignment="1">
      <alignment horizontal="left" wrapText="1"/>
      <protection/>
    </xf>
    <xf numFmtId="164" fontId="12" fillId="12" borderId="12" xfId="21" applyFont="1" applyFill="1" applyBorder="1" applyAlignment="1">
      <alignment horizontal="left" wrapText="1"/>
      <protection/>
    </xf>
    <xf numFmtId="164" fontId="16" fillId="2" borderId="36" xfId="21" applyFont="1" applyFill="1" applyBorder="1" applyAlignment="1">
      <alignment horizontal="left"/>
      <protection/>
    </xf>
    <xf numFmtId="164" fontId="16" fillId="2" borderId="12" xfId="21" applyFont="1" applyFill="1" applyBorder="1" applyAlignment="1">
      <alignment horizontal="left" wrapText="1"/>
      <protection/>
    </xf>
    <xf numFmtId="164" fontId="15" fillId="15" borderId="8" xfId="21" applyFont="1" applyFill="1" applyBorder="1" applyAlignment="1">
      <alignment horizontal="center"/>
      <protection/>
    </xf>
    <xf numFmtId="164" fontId="15" fillId="15" borderId="10" xfId="21" applyFont="1" applyFill="1" applyBorder="1" applyAlignment="1">
      <alignment horizontal="center" wrapText="1"/>
      <protection/>
    </xf>
    <xf numFmtId="167" fontId="15" fillId="15" borderId="12" xfId="21" applyNumberFormat="1" applyFont="1" applyFill="1" applyBorder="1" applyAlignment="1">
      <alignment horizontal="center" wrapText="1"/>
      <protection/>
    </xf>
    <xf numFmtId="164" fontId="12" fillId="9" borderId="39" xfId="21" applyFont="1" applyFill="1" applyBorder="1">
      <alignment/>
      <protection/>
    </xf>
    <xf numFmtId="164" fontId="12" fillId="9" borderId="27" xfId="21" applyFont="1" applyFill="1" applyBorder="1">
      <alignment/>
      <protection/>
    </xf>
    <xf numFmtId="164" fontId="12" fillId="2" borderId="36" xfId="21" applyFont="1" applyFill="1" applyBorder="1">
      <alignment/>
      <protection/>
    </xf>
    <xf numFmtId="164" fontId="12" fillId="9" borderId="12" xfId="21" applyFont="1" applyFill="1" applyBorder="1" applyAlignment="1">
      <alignment/>
      <protection/>
    </xf>
    <xf numFmtId="164" fontId="16" fillId="0" borderId="39" xfId="21" applyFont="1" applyBorder="1" applyAlignment="1">
      <alignment horizontal="left"/>
      <protection/>
    </xf>
    <xf numFmtId="164" fontId="16" fillId="0" borderId="34" xfId="21" applyFont="1" applyBorder="1" applyAlignment="1">
      <alignment wrapText="1"/>
      <protection/>
    </xf>
    <xf numFmtId="167" fontId="16" fillId="0" borderId="34" xfId="21" applyNumberFormat="1" applyFont="1" applyBorder="1" applyAlignment="1">
      <alignment horizontal="right" wrapText="1"/>
      <protection/>
    </xf>
    <xf numFmtId="164" fontId="15" fillId="4" borderId="8" xfId="21" applyFont="1" applyFill="1" applyBorder="1" applyAlignment="1">
      <alignment/>
      <protection/>
    </xf>
    <xf numFmtId="164" fontId="12" fillId="2" borderId="12" xfId="21" applyFont="1" applyFill="1" applyBorder="1" applyAlignment="1" applyProtection="1">
      <alignment wrapText="1"/>
      <protection/>
    </xf>
    <xf numFmtId="167" fontId="12" fillId="12" borderId="12" xfId="21" applyNumberFormat="1" applyFont="1" applyFill="1" applyBorder="1" applyAlignment="1" applyProtection="1">
      <alignment wrapText="1"/>
      <protection/>
    </xf>
    <xf numFmtId="164" fontId="17" fillId="13" borderId="36" xfId="21" applyFont="1" applyFill="1" applyBorder="1" applyAlignment="1" applyProtection="1">
      <alignment horizontal="left"/>
      <protection/>
    </xf>
    <xf numFmtId="164" fontId="17" fillId="13" borderId="12" xfId="21" applyFont="1" applyFill="1" applyBorder="1">
      <alignment/>
      <protection/>
    </xf>
    <xf numFmtId="167" fontId="16" fillId="13" borderId="12" xfId="21" applyNumberFormat="1" applyFont="1" applyFill="1" applyBorder="1" applyAlignment="1" applyProtection="1">
      <alignment wrapText="1"/>
      <protection/>
    </xf>
    <xf numFmtId="164" fontId="17" fillId="2" borderId="36" xfId="21" applyFont="1" applyFill="1" applyBorder="1" applyAlignment="1" applyProtection="1">
      <alignment horizontal="left"/>
      <protection/>
    </xf>
    <xf numFmtId="164" fontId="17" fillId="0" borderId="12" xfId="21" applyFont="1" applyBorder="1">
      <alignment/>
      <protection/>
    </xf>
    <xf numFmtId="167" fontId="15" fillId="2" borderId="12" xfId="21" applyNumberFormat="1" applyFont="1" applyFill="1" applyBorder="1" applyAlignment="1" applyProtection="1">
      <alignment horizontal="right" wrapText="1"/>
      <protection/>
    </xf>
    <xf numFmtId="167" fontId="6" fillId="11" borderId="12" xfId="21" applyNumberFormat="1" applyFont="1" applyFill="1" applyBorder="1" applyAlignment="1">
      <alignment/>
      <protection/>
    </xf>
    <xf numFmtId="168" fontId="6" fillId="11" borderId="12" xfId="21" applyNumberFormat="1" applyFont="1" applyFill="1" applyBorder="1" applyAlignment="1">
      <alignment horizontal="right"/>
      <protection/>
    </xf>
    <xf numFmtId="164" fontId="17" fillId="9" borderId="12" xfId="21" applyFont="1" applyFill="1" applyBorder="1">
      <alignment/>
      <protection/>
    </xf>
    <xf numFmtId="164" fontId="16" fillId="10" borderId="36" xfId="21" applyFont="1" applyFill="1" applyBorder="1" applyAlignment="1" applyProtection="1">
      <alignment horizontal="left"/>
      <protection/>
    </xf>
    <xf numFmtId="164" fontId="16" fillId="12" borderId="36" xfId="21" applyFont="1" applyFill="1" applyBorder="1" applyAlignment="1" applyProtection="1">
      <alignment horizontal="left"/>
      <protection/>
    </xf>
    <xf numFmtId="164" fontId="15" fillId="4" borderId="8" xfId="21" applyFont="1" applyFill="1" applyBorder="1">
      <alignment/>
      <protection/>
    </xf>
    <xf numFmtId="164" fontId="17" fillId="4" borderId="10" xfId="21" applyFont="1" applyFill="1" applyBorder="1" applyAlignment="1">
      <alignment wrapText="1"/>
      <protection/>
    </xf>
    <xf numFmtId="167" fontId="15" fillId="0" borderId="12" xfId="21" applyNumberFormat="1" applyFont="1" applyBorder="1" applyAlignment="1">
      <alignment horizontal="right" wrapText="1"/>
      <protection/>
    </xf>
    <xf numFmtId="167" fontId="16" fillId="0" borderId="12" xfId="21" applyNumberFormat="1" applyFont="1" applyFill="1" applyBorder="1" applyAlignment="1">
      <alignment horizontal="right" wrapText="1"/>
      <protection/>
    </xf>
    <xf numFmtId="167" fontId="15" fillId="0" borderId="12" xfId="21" applyNumberFormat="1" applyFont="1" applyFill="1" applyBorder="1" applyAlignment="1">
      <alignment horizontal="right" wrapText="1"/>
      <protection/>
    </xf>
    <xf numFmtId="167" fontId="15" fillId="15" borderId="12" xfId="21" applyNumberFormat="1" applyFont="1" applyFill="1" applyBorder="1" applyAlignment="1">
      <alignment horizontal="right" wrapText="1"/>
      <protection/>
    </xf>
    <xf numFmtId="167" fontId="18" fillId="4" borderId="12" xfId="21" applyNumberFormat="1" applyFont="1" applyFill="1" applyBorder="1" applyAlignment="1">
      <alignment horizontal="right" wrapText="1"/>
      <protection/>
    </xf>
    <xf numFmtId="164" fontId="19" fillId="9" borderId="39" xfId="21" applyFont="1" applyFill="1" applyBorder="1">
      <alignment/>
      <protection/>
    </xf>
    <xf numFmtId="164" fontId="19" fillId="9" borderId="12" xfId="21" applyFont="1" applyFill="1" applyBorder="1" applyAlignment="1">
      <alignment wrapText="1"/>
      <protection/>
    </xf>
    <xf numFmtId="164" fontId="19" fillId="9" borderId="27" xfId="21" applyFont="1" applyFill="1" applyBorder="1">
      <alignment/>
      <protection/>
    </xf>
    <xf numFmtId="164" fontId="19" fillId="2" borderId="36" xfId="21" applyFont="1" applyFill="1" applyBorder="1">
      <alignment/>
      <protection/>
    </xf>
    <xf numFmtId="164" fontId="19" fillId="2" borderId="12" xfId="21" applyFont="1" applyFill="1" applyBorder="1" applyAlignment="1">
      <alignment wrapText="1"/>
      <protection/>
    </xf>
    <xf numFmtId="167" fontId="19" fillId="0" borderId="12" xfId="21" applyNumberFormat="1" applyFont="1" applyFill="1" applyBorder="1" applyAlignment="1">
      <alignment horizontal="right" wrapText="1"/>
      <protection/>
    </xf>
    <xf numFmtId="164" fontId="19" fillId="10" borderId="36" xfId="21" applyFont="1" applyFill="1" applyBorder="1" applyAlignment="1" applyProtection="1">
      <alignment horizontal="left"/>
      <protection/>
    </xf>
    <xf numFmtId="164" fontId="19" fillId="10" borderId="12" xfId="21" applyFont="1" applyFill="1" applyBorder="1" applyAlignment="1" applyProtection="1">
      <alignment wrapText="1"/>
      <protection/>
    </xf>
    <xf numFmtId="164" fontId="19" fillId="12" borderId="36" xfId="21" applyFont="1" applyFill="1" applyBorder="1" applyAlignment="1" applyProtection="1">
      <alignment horizontal="left"/>
      <protection/>
    </xf>
    <xf numFmtId="164" fontId="19" fillId="12" borderId="12" xfId="21" applyFont="1" applyFill="1" applyBorder="1" applyAlignment="1" applyProtection="1">
      <alignment wrapText="1"/>
      <protection/>
    </xf>
    <xf numFmtId="164" fontId="20" fillId="13" borderId="36" xfId="21" applyFont="1" applyFill="1" applyBorder="1" applyAlignment="1" applyProtection="1">
      <alignment horizontal="left"/>
      <protection/>
    </xf>
    <xf numFmtId="164" fontId="20" fillId="13" borderId="12" xfId="21" applyFont="1" applyFill="1" applyBorder="1" applyAlignment="1" applyProtection="1">
      <alignment wrapText="1"/>
      <protection/>
    </xf>
    <xf numFmtId="164" fontId="20" fillId="2" borderId="36" xfId="21" applyFont="1" applyFill="1" applyBorder="1" applyAlignment="1" applyProtection="1">
      <alignment horizontal="left"/>
      <protection/>
    </xf>
    <xf numFmtId="164" fontId="20" fillId="2" borderId="12" xfId="21" applyFont="1" applyFill="1" applyBorder="1" applyAlignment="1" applyProtection="1">
      <alignment wrapText="1"/>
      <protection/>
    </xf>
    <xf numFmtId="164" fontId="19" fillId="9" borderId="12" xfId="21" applyFont="1" applyFill="1" applyBorder="1">
      <alignment/>
      <protection/>
    </xf>
    <xf numFmtId="164" fontId="20" fillId="2" borderId="12" xfId="21" applyFont="1" applyFill="1" applyBorder="1" applyAlignment="1">
      <alignment wrapText="1"/>
      <protection/>
    </xf>
    <xf numFmtId="167" fontId="19" fillId="2" borderId="12" xfId="21" applyNumberFormat="1" applyFont="1" applyFill="1" applyBorder="1" applyAlignment="1" applyProtection="1">
      <alignment horizontal="right" wrapText="1"/>
      <protection/>
    </xf>
    <xf numFmtId="164" fontId="19" fillId="9" borderId="39" xfId="21" applyFont="1" applyFill="1" applyBorder="1" applyAlignment="1" applyProtection="1">
      <alignment horizontal="left"/>
      <protection/>
    </xf>
    <xf numFmtId="164" fontId="19" fillId="9" borderId="27" xfId="21" applyFont="1" applyFill="1" applyBorder="1" applyAlignment="1" applyProtection="1">
      <alignment horizontal="left"/>
      <protection/>
    </xf>
    <xf numFmtId="164" fontId="19" fillId="2" borderId="36" xfId="21" applyFont="1" applyFill="1" applyBorder="1" applyAlignment="1" applyProtection="1">
      <alignment horizontal="left"/>
      <protection/>
    </xf>
    <xf numFmtId="164" fontId="19" fillId="2" borderId="12" xfId="21" applyFont="1" applyFill="1" applyBorder="1" applyAlignment="1" applyProtection="1">
      <alignment wrapText="1"/>
      <protection/>
    </xf>
    <xf numFmtId="164" fontId="19" fillId="10" borderId="36" xfId="21" applyFont="1" applyFill="1" applyBorder="1" applyAlignment="1">
      <alignment horizontal="left"/>
      <protection/>
    </xf>
    <xf numFmtId="164" fontId="19" fillId="10" borderId="12" xfId="21" applyFont="1" applyFill="1" applyBorder="1" applyAlignment="1">
      <alignment wrapText="1"/>
      <protection/>
    </xf>
    <xf numFmtId="164" fontId="19" fillId="12" borderId="36" xfId="21" applyFont="1" applyFill="1" applyBorder="1" applyAlignment="1">
      <alignment horizontal="left"/>
      <protection/>
    </xf>
    <xf numFmtId="164" fontId="19" fillId="12" borderId="12" xfId="21" applyFont="1" applyFill="1" applyBorder="1" applyAlignment="1">
      <alignment wrapText="1"/>
      <protection/>
    </xf>
    <xf numFmtId="164" fontId="19" fillId="9" borderId="43" xfId="21" applyFont="1" applyFill="1" applyBorder="1" applyAlignment="1">
      <alignment horizontal="left"/>
      <protection/>
    </xf>
    <xf numFmtId="164" fontId="19" fillId="9" borderId="7" xfId="21" applyFont="1" applyFill="1" applyBorder="1" applyAlignment="1">
      <alignment horizontal="left"/>
      <protection/>
    </xf>
    <xf numFmtId="164" fontId="19" fillId="2" borderId="36" xfId="21" applyFont="1" applyFill="1" applyBorder="1" applyAlignment="1">
      <alignment horizontal="left"/>
      <protection/>
    </xf>
    <xf numFmtId="167" fontId="19" fillId="2" borderId="12" xfId="21" applyNumberFormat="1" applyFont="1" applyFill="1" applyBorder="1" applyAlignment="1">
      <alignment horizontal="right" wrapText="1"/>
      <protection/>
    </xf>
    <xf numFmtId="164" fontId="19" fillId="10" borderId="7" xfId="21" applyFont="1" applyFill="1" applyBorder="1" applyAlignment="1" applyProtection="1">
      <alignment horizontal="left"/>
      <protection/>
    </xf>
    <xf numFmtId="164" fontId="20" fillId="13" borderId="36" xfId="21" applyFont="1" applyFill="1" applyBorder="1" applyAlignment="1">
      <alignment horizontal="left"/>
      <protection/>
    </xf>
    <xf numFmtId="164" fontId="20" fillId="13" borderId="12" xfId="21" applyFont="1" applyFill="1" applyBorder="1" applyAlignment="1">
      <alignment wrapText="1"/>
      <protection/>
    </xf>
    <xf numFmtId="164" fontId="20" fillId="0" borderId="36" xfId="21" applyFont="1" applyBorder="1" applyAlignment="1">
      <alignment horizontal="left"/>
      <protection/>
    </xf>
    <xf numFmtId="164" fontId="20" fillId="0" borderId="12" xfId="21" applyFont="1" applyBorder="1" applyAlignment="1">
      <alignment wrapText="1"/>
      <protection/>
    </xf>
    <xf numFmtId="167" fontId="15" fillId="4" borderId="10" xfId="21" applyNumberFormat="1" applyFont="1" applyFill="1" applyBorder="1" applyAlignment="1">
      <alignment horizontal="right"/>
      <protection/>
    </xf>
    <xf numFmtId="164" fontId="12" fillId="9" borderId="27" xfId="21" applyFont="1" applyFill="1" applyBorder="1" applyAlignment="1">
      <alignment/>
      <protection/>
    </xf>
    <xf numFmtId="164" fontId="19" fillId="2" borderId="36" xfId="21" applyFont="1" applyFill="1" applyBorder="1" applyAlignment="1">
      <alignment/>
      <protection/>
    </xf>
    <xf numFmtId="164" fontId="19" fillId="2" borderId="12" xfId="21" applyFont="1" applyFill="1" applyBorder="1" applyAlignment="1">
      <alignment/>
      <protection/>
    </xf>
    <xf numFmtId="167" fontId="19" fillId="2" borderId="12" xfId="21" applyNumberFormat="1" applyFont="1" applyFill="1" applyBorder="1" applyAlignment="1">
      <alignment horizontal="right"/>
      <protection/>
    </xf>
    <xf numFmtId="167" fontId="12" fillId="10" borderId="12" xfId="21" applyNumberFormat="1" applyFont="1" applyFill="1" applyBorder="1" applyAlignment="1">
      <alignment horizontal="right"/>
      <protection/>
    </xf>
    <xf numFmtId="167" fontId="12" fillId="12" borderId="12" xfId="21" applyNumberFormat="1" applyFont="1" applyFill="1" applyBorder="1" applyAlignment="1">
      <alignment horizontal="right"/>
      <protection/>
    </xf>
    <xf numFmtId="164" fontId="19" fillId="4" borderId="8" xfId="21" applyFont="1" applyFill="1" applyBorder="1" applyAlignment="1">
      <alignment horizontal="left"/>
      <protection/>
    </xf>
    <xf numFmtId="164" fontId="19" fillId="4" borderId="10" xfId="21" applyFont="1" applyFill="1" applyBorder="1" applyAlignment="1">
      <alignment wrapText="1"/>
      <protection/>
    </xf>
    <xf numFmtId="164" fontId="19" fillId="9" borderId="39" xfId="21" applyFont="1" applyFill="1" applyBorder="1" applyAlignment="1">
      <alignment horizontal="left"/>
      <protection/>
    </xf>
    <xf numFmtId="164" fontId="19" fillId="9" borderId="27" xfId="21" applyFont="1" applyFill="1" applyBorder="1" applyAlignment="1">
      <alignment horizontal="left"/>
      <protection/>
    </xf>
    <xf numFmtId="164" fontId="15" fillId="15" borderId="8" xfId="21" applyFont="1" applyFill="1" applyBorder="1">
      <alignment/>
      <protection/>
    </xf>
    <xf numFmtId="164" fontId="15" fillId="15" borderId="10" xfId="21" applyFont="1" applyFill="1" applyBorder="1" applyAlignment="1">
      <alignment wrapText="1"/>
      <protection/>
    </xf>
    <xf numFmtId="164" fontId="17" fillId="4" borderId="45" xfId="21" applyFont="1" applyFill="1" applyBorder="1" applyAlignment="1">
      <alignment wrapText="1"/>
      <protection/>
    </xf>
    <xf numFmtId="164" fontId="19" fillId="13" borderId="36" xfId="21" applyFont="1" applyFill="1" applyBorder="1" applyAlignment="1">
      <alignment horizontal="left"/>
      <protection/>
    </xf>
    <xf numFmtId="164" fontId="19" fillId="13" borderId="12" xfId="21" applyFont="1" applyFill="1" applyBorder="1" applyAlignment="1">
      <alignment wrapText="1"/>
      <protection/>
    </xf>
    <xf numFmtId="164" fontId="19" fillId="9" borderId="46" xfId="21" applyFont="1" applyFill="1" applyBorder="1">
      <alignment/>
      <protection/>
    </xf>
    <xf numFmtId="167" fontId="16" fillId="11" borderId="12" xfId="21" applyNumberFormat="1" applyFont="1" applyFill="1" applyBorder="1" applyAlignment="1">
      <alignment horizontal="right" wrapText="1"/>
      <protection/>
    </xf>
    <xf numFmtId="167" fontId="20" fillId="2" borderId="12" xfId="21" applyNumberFormat="1" applyFont="1" applyFill="1" applyBorder="1" applyAlignment="1">
      <alignment horizontal="right" wrapText="1"/>
      <protection/>
    </xf>
    <xf numFmtId="164" fontId="20" fillId="10" borderId="36" xfId="21" applyFont="1" applyFill="1" applyBorder="1" applyAlignment="1" applyProtection="1">
      <alignment horizontal="left"/>
      <protection/>
    </xf>
    <xf numFmtId="164" fontId="20" fillId="10" borderId="12" xfId="21" applyFont="1" applyFill="1" applyBorder="1" applyAlignment="1" applyProtection="1">
      <alignment wrapText="1"/>
      <protection/>
    </xf>
    <xf numFmtId="164" fontId="20" fillId="12" borderId="12" xfId="21" applyFont="1" applyFill="1" applyBorder="1" applyAlignment="1" applyProtection="1">
      <alignment wrapText="1"/>
      <protection/>
    </xf>
    <xf numFmtId="164" fontId="15" fillId="8" borderId="36" xfId="21" applyFont="1" applyFill="1" applyBorder="1" applyAlignment="1" applyProtection="1">
      <alignment horizontal="left"/>
      <protection/>
    </xf>
    <xf numFmtId="164" fontId="12" fillId="8" borderId="12" xfId="21" applyFont="1" applyFill="1" applyBorder="1" applyAlignment="1" applyProtection="1">
      <alignment wrapText="1"/>
      <protection/>
    </xf>
    <xf numFmtId="167" fontId="15" fillId="8" borderId="12" xfId="21" applyNumberFormat="1" applyFont="1" applyFill="1" applyBorder="1" applyAlignment="1" applyProtection="1">
      <alignment horizontal="right" wrapText="1"/>
      <protection/>
    </xf>
    <xf numFmtId="167" fontId="5" fillId="8" borderId="12" xfId="21" applyNumberFormat="1" applyFont="1" applyFill="1" applyBorder="1">
      <alignment/>
      <protection/>
    </xf>
    <xf numFmtId="167" fontId="5" fillId="8" borderId="13" xfId="21" applyNumberFormat="1" applyFont="1" applyFill="1" applyBorder="1">
      <alignment/>
      <protection/>
    </xf>
    <xf numFmtId="167" fontId="5" fillId="8" borderId="12" xfId="21" applyNumberFormat="1" applyFont="1" applyFill="1" applyBorder="1" applyAlignment="1">
      <alignment/>
      <protection/>
    </xf>
    <xf numFmtId="168" fontId="5" fillId="8" borderId="12" xfId="21" applyNumberFormat="1" applyFont="1" applyFill="1" applyBorder="1" applyAlignment="1">
      <alignment horizontal="right"/>
      <protection/>
    </xf>
    <xf numFmtId="168" fontId="5" fillId="8" borderId="11" xfId="21" applyNumberFormat="1" applyFont="1" applyFill="1" applyBorder="1" applyAlignment="1">
      <alignment horizontal="right"/>
      <protection/>
    </xf>
    <xf numFmtId="164" fontId="15" fillId="4" borderId="8" xfId="21" applyFont="1" applyFill="1" applyBorder="1" applyAlignment="1" applyProtection="1">
      <alignment horizontal="left"/>
      <protection/>
    </xf>
    <xf numFmtId="164" fontId="12" fillId="9" borderId="39" xfId="21" applyFont="1" applyFill="1" applyBorder="1" applyAlignment="1" applyProtection="1">
      <alignment horizontal="center" wrapText="1"/>
      <protection/>
    </xf>
    <xf numFmtId="164" fontId="12" fillId="9" borderId="23" xfId="21" applyFont="1" applyFill="1" applyBorder="1" applyAlignment="1" applyProtection="1">
      <alignment horizontal="left" wrapText="1"/>
      <protection/>
    </xf>
    <xf numFmtId="164" fontId="12" fillId="9" borderId="27" xfId="21" applyFont="1" applyFill="1" applyBorder="1" applyAlignment="1" applyProtection="1">
      <alignment horizontal="left" wrapText="1"/>
      <protection/>
    </xf>
    <xf numFmtId="164" fontId="15" fillId="9" borderId="12" xfId="21" applyFont="1" applyFill="1" applyBorder="1" applyAlignment="1">
      <alignment wrapText="1"/>
      <protection/>
    </xf>
    <xf numFmtId="164" fontId="12" fillId="2" borderId="36" xfId="21" applyFont="1" applyFill="1" applyBorder="1" applyAlignment="1" applyProtection="1">
      <alignment horizontal="left" wrapText="1"/>
      <protection/>
    </xf>
    <xf numFmtId="164" fontId="12" fillId="10" borderId="36" xfId="21" applyFont="1" applyFill="1" applyBorder="1" applyAlignment="1" applyProtection="1">
      <alignment horizontal="left" wrapText="1"/>
      <protection/>
    </xf>
    <xf numFmtId="167" fontId="16" fillId="0" borderId="10" xfId="21" applyNumberFormat="1" applyFont="1" applyBorder="1" applyAlignment="1" applyProtection="1">
      <alignment horizontal="right" wrapText="1"/>
      <protection/>
    </xf>
    <xf numFmtId="167" fontId="1" fillId="12" borderId="12" xfId="21" applyNumberFormat="1" applyFont="1" applyFill="1" applyBorder="1">
      <alignment/>
      <protection/>
    </xf>
    <xf numFmtId="164" fontId="15" fillId="8" borderId="36" xfId="21" applyFont="1" applyFill="1" applyBorder="1">
      <alignment/>
      <protection/>
    </xf>
    <xf numFmtId="164" fontId="15" fillId="8" borderId="12" xfId="21" applyFont="1" applyFill="1" applyBorder="1" applyAlignment="1">
      <alignment wrapText="1"/>
      <protection/>
    </xf>
    <xf numFmtId="167" fontId="15" fillId="8" borderId="12" xfId="21" applyNumberFormat="1" applyFont="1" applyFill="1" applyBorder="1" applyAlignment="1">
      <alignment horizontal="right" wrapText="1"/>
      <protection/>
    </xf>
    <xf numFmtId="164" fontId="12" fillId="9" borderId="23" xfId="21" applyFont="1" applyFill="1" applyBorder="1" applyAlignment="1">
      <alignment/>
      <protection/>
    </xf>
    <xf numFmtId="164" fontId="12" fillId="10" borderId="36" xfId="21" applyFont="1" applyFill="1" applyBorder="1" applyAlignment="1">
      <alignment horizontal="left" wrapText="1"/>
      <protection/>
    </xf>
    <xf numFmtId="167" fontId="0" fillId="12" borderId="12" xfId="21" applyNumberFormat="1" applyFill="1" applyBorder="1">
      <alignment/>
      <protection/>
    </xf>
    <xf numFmtId="168" fontId="0" fillId="12" borderId="12" xfId="21" applyNumberFormat="1" applyFill="1" applyBorder="1" applyAlignment="1">
      <alignment horizontal="right"/>
      <protection/>
    </xf>
    <xf numFmtId="168" fontId="0" fillId="12" borderId="11" xfId="21" applyNumberFormat="1" applyFill="1" applyBorder="1" applyAlignment="1">
      <alignment horizontal="right"/>
      <protection/>
    </xf>
    <xf numFmtId="164" fontId="16" fillId="0" borderId="39" xfId="21" applyFont="1" applyFill="1" applyBorder="1" applyAlignment="1">
      <alignment horizontal="left"/>
      <protection/>
    </xf>
    <xf numFmtId="164" fontId="16" fillId="0" borderId="34" xfId="21" applyFont="1" applyFill="1" applyBorder="1" applyAlignment="1">
      <alignment wrapText="1"/>
      <protection/>
    </xf>
    <xf numFmtId="167" fontId="16" fillId="0" borderId="34" xfId="21" applyNumberFormat="1" applyFont="1" applyFill="1" applyBorder="1" applyAlignment="1">
      <alignment horizontal="right" wrapText="1"/>
      <protection/>
    </xf>
    <xf numFmtId="167" fontId="1" fillId="0" borderId="34" xfId="21" applyNumberFormat="1" applyFont="1" applyFill="1" applyBorder="1">
      <alignment/>
      <protection/>
    </xf>
    <xf numFmtId="167" fontId="1" fillId="0" borderId="37" xfId="21" applyNumberFormat="1" applyFont="1" applyFill="1" applyBorder="1">
      <alignment/>
      <protection/>
    </xf>
    <xf numFmtId="164" fontId="16" fillId="0" borderId="28" xfId="21" applyFont="1" applyBorder="1" applyAlignment="1">
      <alignment horizontal="left"/>
      <protection/>
    </xf>
    <xf numFmtId="164" fontId="16" fillId="0" borderId="15" xfId="21" applyFont="1" applyBorder="1" applyAlignment="1">
      <alignment wrapText="1"/>
      <protection/>
    </xf>
    <xf numFmtId="167" fontId="16" fillId="0" borderId="15" xfId="21" applyNumberFormat="1" applyFont="1" applyBorder="1" applyAlignment="1">
      <alignment horizontal="right" wrapText="1"/>
      <protection/>
    </xf>
    <xf numFmtId="167" fontId="1" fillId="0" borderId="15" xfId="21" applyNumberFormat="1" applyFont="1" applyBorder="1">
      <alignment/>
      <protection/>
    </xf>
    <xf numFmtId="167" fontId="1" fillId="0" borderId="16" xfId="21" applyNumberFormat="1" applyFont="1" applyBorder="1">
      <alignment/>
      <protection/>
    </xf>
    <xf numFmtId="168" fontId="0" fillId="0" borderId="15" xfId="21" applyNumberFormat="1" applyBorder="1" applyAlignment="1">
      <alignment horizontal="right"/>
      <protection/>
    </xf>
    <xf numFmtId="168" fontId="0" fillId="0" borderId="18" xfId="21" applyNumberFormat="1" applyBorder="1" applyAlignment="1">
      <alignment horizontal="right"/>
      <protection/>
    </xf>
    <xf numFmtId="164" fontId="1" fillId="0" borderId="0" xfId="21" applyFont="1" applyBorder="1" applyAlignment="1">
      <alignment/>
      <protection/>
    </xf>
    <xf numFmtId="164" fontId="0" fillId="0" borderId="0" xfId="21" applyProtection="1">
      <alignment/>
      <protection locked="0"/>
    </xf>
    <xf numFmtId="164" fontId="0" fillId="0" borderId="0" xfId="21" applyFont="1" applyAlignment="1" applyProtection="1">
      <alignment horizontal="center"/>
      <protection locked="0"/>
    </xf>
    <xf numFmtId="164" fontId="0" fillId="0" borderId="0" xfId="21" applyFont="1" applyAlignment="1" applyProtection="1">
      <alignment wrapText="1"/>
      <protection locked="0"/>
    </xf>
    <xf numFmtId="167" fontId="0" fillId="0" borderId="0" xfId="21" applyNumberFormat="1" applyProtection="1">
      <alignment/>
      <protection locked="0"/>
    </xf>
    <xf numFmtId="164" fontId="0" fillId="0" borderId="0" xfId="21" applyAlignment="1" applyProtection="1">
      <alignment horizontal="left"/>
      <protection locked="0"/>
    </xf>
    <xf numFmtId="164" fontId="0" fillId="0" borderId="0" xfId="21" applyAlignment="1" applyProtection="1">
      <alignment wrapText="1"/>
      <protection locked="0"/>
    </xf>
    <xf numFmtId="164" fontId="0" fillId="0" borderId="0" xfId="21" applyFont="1" applyBorder="1" applyAlignment="1" applyProtection="1">
      <alignment horizontal="center" wrapText="1"/>
      <protection locked="0"/>
    </xf>
    <xf numFmtId="164" fontId="0" fillId="0" borderId="0" xfId="21" applyFont="1" applyBorder="1" applyAlignment="1" applyProtection="1">
      <alignment horizontal="center"/>
      <protection locked="0"/>
    </xf>
    <xf numFmtId="164" fontId="0" fillId="0" borderId="0" xfId="21" applyFont="1" applyAlignment="1" applyProtection="1">
      <alignment horizontal="center" wrapText="1"/>
      <protection locked="0"/>
    </xf>
    <xf numFmtId="164" fontId="0" fillId="0" borderId="0" xfId="21" applyAlignment="1" applyProtection="1">
      <alignment horizontal="righ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Zarez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C55A11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E799"/>
      <rgbColor rgb="0099CCFF"/>
      <rgbColor rgb="00F4B183"/>
      <rgbColor rgb="00CC99FF"/>
      <rgbColor rgb="00FFE699"/>
      <rgbColor rgb="003366FF"/>
      <rgbColor rgb="0033CCCC"/>
      <rgbColor rgb="00CCCC00"/>
      <rgbColor rgb="00FFC000"/>
      <rgbColor rgb="00BF9000"/>
      <rgbColor rgb="00ED7D31"/>
      <rgbColor rgb="00666699"/>
      <rgbColor rgb="00969696"/>
      <rgbColor rgb="00003366"/>
      <rgbColor rgb="00339966"/>
      <rgbColor rgb="00003300"/>
      <rgbColor rgb="00333300"/>
      <rgbColor rgb="00C6591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1</xdr:col>
      <xdr:colOff>552450</xdr:colOff>
      <xdr:row>0</xdr:row>
      <xdr:rowOff>581025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4572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69"/>
  <sheetViews>
    <sheetView workbookViewId="0" topLeftCell="A1">
      <selection activeCell="E11" sqref="E11"/>
    </sheetView>
  </sheetViews>
  <sheetFormatPr defaultColWidth="9.140625" defaultRowHeight="12.75"/>
  <cols>
    <col min="1" max="1" width="3.7109375" style="1" customWidth="1"/>
    <col min="2" max="2" width="66.421875" style="2" customWidth="1"/>
    <col min="3" max="3" width="11.57421875" style="3" customWidth="1"/>
    <col min="4" max="8" width="11.57421875" style="4" customWidth="1"/>
    <col min="9" max="16" width="0" style="4" hidden="1" customWidth="1"/>
    <col min="17" max="16384" width="8.7109375" style="4" customWidth="1"/>
  </cols>
  <sheetData>
    <row r="1" spans="1:119" ht="49.5" customHeight="1">
      <c r="A1" s="5"/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</row>
    <row r="2" spans="1:119" ht="12.75">
      <c r="A2" s="8" t="s">
        <v>0</v>
      </c>
      <c r="B2" s="8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</row>
    <row r="3" spans="1:119" ht="12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</row>
    <row r="4" spans="1:119" ht="12.75">
      <c r="A4" s="9" t="s">
        <v>2</v>
      </c>
      <c r="B4" s="9"/>
      <c r="C4" s="9"/>
      <c r="D4" s="9"/>
      <c r="E4" s="9"/>
      <c r="F4" s="9"/>
      <c r="G4" s="9"/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</row>
    <row r="5" spans="1:119" ht="12.75">
      <c r="A5" s="10"/>
      <c r="B5" s="10"/>
      <c r="C5" s="10"/>
      <c r="D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</row>
    <row r="6" spans="9:119" ht="12.75"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</row>
    <row r="7" spans="5:119" ht="12.75">
      <c r="E7" s="1"/>
      <c r="F7" s="1"/>
      <c r="G7" s="1"/>
      <c r="H7" s="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</row>
    <row r="8" spans="1:119" ht="15.75" customHeight="1">
      <c r="A8" s="11" t="s">
        <v>3</v>
      </c>
      <c r="B8" s="11"/>
      <c r="C8" s="11"/>
      <c r="D8" s="11"/>
      <c r="E8" s="11"/>
      <c r="F8" s="11"/>
      <c r="G8" s="11"/>
      <c r="H8" s="1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</row>
    <row r="9" spans="1:119" ht="15.75" customHeight="1">
      <c r="A9" s="12" t="s">
        <v>4</v>
      </c>
      <c r="B9" s="12"/>
      <c r="C9" s="12"/>
      <c r="D9" s="12"/>
      <c r="E9" s="12"/>
      <c r="F9" s="12"/>
      <c r="G9" s="12"/>
      <c r="H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</row>
    <row r="10" spans="1:119" ht="15.75" customHeight="1">
      <c r="A10" s="13"/>
      <c r="B10" s="13"/>
      <c r="C10" s="13"/>
      <c r="D10" s="13"/>
      <c r="E10" s="13"/>
      <c r="F10" s="13"/>
      <c r="G10" s="13"/>
      <c r="H10" s="1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</row>
    <row r="11" spans="1:119" ht="15.75" customHeight="1">
      <c r="A11" s="14"/>
      <c r="B11" s="15"/>
      <c r="C11" s="1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</row>
    <row r="12" spans="1:119" ht="15" customHeight="1">
      <c r="A12" s="16" t="s">
        <v>5</v>
      </c>
      <c r="B12" s="17" t="s">
        <v>6</v>
      </c>
      <c r="C12" s="1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</row>
    <row r="13" spans="1:119" ht="15" customHeight="1">
      <c r="A13" s="18"/>
      <c r="B13" s="1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</row>
    <row r="14" spans="2:119" ht="15" customHeight="1">
      <c r="B14" s="20" t="s">
        <v>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</row>
    <row r="15" spans="5:119" ht="12.75">
      <c r="E15" s="21"/>
      <c r="F15" s="2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</row>
    <row r="16" spans="2:119" ht="12.75">
      <c r="B16" s="23" t="s">
        <v>8</v>
      </c>
      <c r="C16" s="24"/>
      <c r="D16" s="23"/>
      <c r="E16" s="23"/>
      <c r="F16" s="2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</row>
    <row r="17" spans="1:122" ht="12.75">
      <c r="A17" s="25"/>
      <c r="B17" s="21"/>
      <c r="C17" s="21"/>
      <c r="D17" s="21"/>
      <c r="E17" s="2"/>
      <c r="F17" s="2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</row>
    <row r="18" spans="2:122" ht="13.5">
      <c r="B18" s="26" t="s">
        <v>9</v>
      </c>
      <c r="C18" s="26"/>
      <c r="D18" s="26"/>
      <c r="E18" s="26"/>
      <c r="F18" s="27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</row>
    <row r="19" spans="1:122" ht="13.5">
      <c r="A19" s="28" t="s">
        <v>10</v>
      </c>
      <c r="C19" s="29">
        <v>1</v>
      </c>
      <c r="D19" s="30">
        <v>2</v>
      </c>
      <c r="E19" s="30">
        <v>3</v>
      </c>
      <c r="F19" s="31">
        <v>4</v>
      </c>
      <c r="G19" s="32">
        <v>5</v>
      </c>
      <c r="H19" s="33">
        <v>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</row>
    <row r="20" spans="2:122" ht="25.5" customHeight="1">
      <c r="B20" s="34"/>
      <c r="C20" s="35" t="s">
        <v>11</v>
      </c>
      <c r="D20" s="35" t="s">
        <v>12</v>
      </c>
      <c r="E20" s="35" t="s">
        <v>13</v>
      </c>
      <c r="F20" s="36" t="s">
        <v>14</v>
      </c>
      <c r="G20" s="35" t="s">
        <v>15</v>
      </c>
      <c r="H20" s="37" t="s">
        <v>16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</row>
    <row r="21" spans="2:112" ht="25.5" customHeight="1">
      <c r="B21" s="38"/>
      <c r="C21" s="35"/>
      <c r="D21" s="35"/>
      <c r="E21" s="35"/>
      <c r="F21" s="36"/>
      <c r="G21" s="35"/>
      <c r="H21" s="3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ht="12.75">
      <c r="B22" s="39" t="s">
        <v>17</v>
      </c>
      <c r="C22" s="40">
        <v>4838269</v>
      </c>
      <c r="D22" s="41">
        <v>7825500</v>
      </c>
      <c r="E22" s="42">
        <v>7825500</v>
      </c>
      <c r="F22" s="43">
        <v>7046135</v>
      </c>
      <c r="G22" s="44">
        <f>F22/E22</f>
        <v>0.9004070027474282</v>
      </c>
      <c r="H22" s="45">
        <f>F22/C22</f>
        <v>1.4563338665130028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ht="12.75">
      <c r="A23" s="25"/>
      <c r="B23" s="46" t="s">
        <v>18</v>
      </c>
      <c r="C23" s="47">
        <v>206469</v>
      </c>
      <c r="D23" s="48">
        <v>1231400</v>
      </c>
      <c r="E23" s="49">
        <v>1231400</v>
      </c>
      <c r="F23" s="50">
        <v>194680</v>
      </c>
      <c r="G23" s="44">
        <f>F23/E23</f>
        <v>0.1580964755562774</v>
      </c>
      <c r="H23" s="45">
        <f>F23/C23</f>
        <v>0.9429018399856637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ht="12.75">
      <c r="B24" s="51" t="s">
        <v>19</v>
      </c>
      <c r="C24" s="52">
        <v>5912279</v>
      </c>
      <c r="D24" s="53">
        <v>6499900</v>
      </c>
      <c r="E24" s="54">
        <v>6499900</v>
      </c>
      <c r="F24" s="55">
        <v>6335304</v>
      </c>
      <c r="G24" s="56">
        <f>F24/E24</f>
        <v>0.9746771488792135</v>
      </c>
      <c r="H24" s="57">
        <f>F24/C24</f>
        <v>1.0715502431465092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1:112" s="66" customFormat="1" ht="12.75">
      <c r="A25" s="58"/>
      <c r="B25" s="59" t="s">
        <v>20</v>
      </c>
      <c r="C25" s="60">
        <v>1114455</v>
      </c>
      <c r="D25" s="61">
        <v>3468000</v>
      </c>
      <c r="E25" s="62">
        <v>3468000</v>
      </c>
      <c r="F25" s="63">
        <v>998857</v>
      </c>
      <c r="G25" s="64">
        <f>F25/E25</f>
        <v>0.2880210495963091</v>
      </c>
      <c r="H25" s="65">
        <f>F25/C25</f>
        <v>0.8962739635068262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1:112" s="66" customFormat="1" ht="12.75">
      <c r="A26" s="67"/>
      <c r="B26" s="68"/>
      <c r="C26" s="68"/>
      <c r="D26" s="68"/>
      <c r="E26" s="68"/>
      <c r="F26" s="69"/>
      <c r="G26" s="70"/>
      <c r="H26" s="7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1:112" s="66" customFormat="1" ht="13.5">
      <c r="A27" s="58"/>
      <c r="B27" s="71" t="s">
        <v>21</v>
      </c>
      <c r="C27" s="71"/>
      <c r="D27" s="71"/>
      <c r="E27" s="71"/>
      <c r="F27" s="72"/>
      <c r="G27" s="73"/>
      <c r="H27" s="7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1:112" s="66" customFormat="1" ht="13.5">
      <c r="A28" s="74" t="s">
        <v>22</v>
      </c>
      <c r="B28" s="68"/>
      <c r="C28" s="68"/>
      <c r="D28" s="68"/>
      <c r="E28" s="68"/>
      <c r="F28" s="69"/>
      <c r="G28" s="70"/>
      <c r="H28" s="70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12" s="66" customFormat="1" ht="12.75">
      <c r="A29" s="58"/>
      <c r="B29" s="75" t="s">
        <v>23</v>
      </c>
      <c r="C29" s="76">
        <v>371041</v>
      </c>
      <c r="D29" s="76">
        <v>791000</v>
      </c>
      <c r="E29" s="77">
        <v>791000</v>
      </c>
      <c r="F29" s="78">
        <v>689044</v>
      </c>
      <c r="G29" s="79">
        <f>F29/E29</f>
        <v>0.8711049304677623</v>
      </c>
      <c r="H29" s="80">
        <f>F29/C29</f>
        <v>1.8570562282874399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12" s="66" customFormat="1" ht="12.75">
      <c r="A30" s="81"/>
      <c r="B30" s="82"/>
      <c r="C30" s="83"/>
      <c r="D30" s="83"/>
      <c r="E30" s="83"/>
      <c r="F30" s="84"/>
      <c r="G30" s="85"/>
      <c r="H30" s="8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s="66" customFormat="1" ht="13.5">
      <c r="A31" s="86"/>
      <c r="B31" s="26" t="s">
        <v>24</v>
      </c>
      <c r="C31" s="87"/>
      <c r="D31" s="87"/>
      <c r="E31" s="87"/>
      <c r="F31" s="3"/>
      <c r="G31" s="3"/>
      <c r="H31" s="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ht="13.5">
      <c r="A32" s="28" t="s">
        <v>25</v>
      </c>
      <c r="B32" s="26"/>
      <c r="C32" s="87"/>
      <c r="D32" s="87"/>
      <c r="E32" s="87"/>
      <c r="F32" s="3"/>
      <c r="G32" s="3"/>
      <c r="H32" s="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ht="13.5">
      <c r="A33" s="28"/>
      <c r="B33" s="88" t="s">
        <v>26</v>
      </c>
      <c r="C33" s="89"/>
      <c r="D33" s="89"/>
      <c r="E33" s="90"/>
      <c r="F33" s="91">
        <v>0</v>
      </c>
      <c r="G33" s="92">
        <v>0</v>
      </c>
      <c r="H33" s="93">
        <f>F33+G33</f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ht="12.75">
      <c r="B34" s="94"/>
      <c r="C34" s="95"/>
      <c r="D34" s="95"/>
      <c r="E34" s="95"/>
      <c r="F34" s="3"/>
      <c r="G34" s="3"/>
      <c r="H34" s="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ht="12.75">
      <c r="B35" s="96" t="s">
        <v>27</v>
      </c>
      <c r="C35" s="97"/>
      <c r="D35" s="97"/>
      <c r="E35" s="97"/>
      <c r="F35" s="98">
        <v>0</v>
      </c>
      <c r="G35" s="99">
        <v>0</v>
      </c>
      <c r="H35" s="100">
        <f>F35+G35</f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ht="12.75">
      <c r="B36" s="101"/>
      <c r="C36" s="101"/>
      <c r="D36" s="101"/>
      <c r="E36" s="101"/>
      <c r="F36" s="102"/>
      <c r="G36" s="103"/>
      <c r="H36" s="10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ht="12.75">
      <c r="B37" s="104"/>
      <c r="C37" s="104"/>
      <c r="D37" s="104"/>
      <c r="E37" s="10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ht="12.75">
      <c r="B38" s="104" t="s">
        <v>28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9:116" ht="12.75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</row>
    <row r="40" spans="2:113" ht="12.75">
      <c r="B40" s="23" t="s">
        <v>29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</row>
    <row r="41" spans="2:113" ht="12.75">
      <c r="B41" s="2" t="s">
        <v>30</v>
      </c>
      <c r="C41" s="103"/>
      <c r="D41" s="103"/>
      <c r="E41" s="103"/>
      <c r="F41" s="103"/>
      <c r="G41" s="103"/>
      <c r="H41" s="10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</row>
    <row r="42" spans="2:113" ht="12.75">
      <c r="B42" s="105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6"/>
      <c r="T42" s="6"/>
      <c r="U42" s="6"/>
      <c r="V42" s="6"/>
      <c r="W42" s="6"/>
      <c r="X42" s="6"/>
      <c r="Y42" s="6"/>
      <c r="Z42" s="6"/>
      <c r="AA42" s="6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</row>
    <row r="43" spans="1:113" ht="0.75" customHeight="1">
      <c r="A43" s="106"/>
      <c r="B43" s="105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</row>
    <row r="44" spans="1:113" ht="12.75">
      <c r="A44" s="106"/>
      <c r="B44" s="105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</row>
    <row r="45" spans="1:113" ht="12.75">
      <c r="A45" s="106"/>
      <c r="B45" s="105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</row>
    <row r="46" spans="1:113" ht="12.75">
      <c r="A46" s="106"/>
      <c r="B46" s="105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</row>
    <row r="47" spans="1:113" ht="12.75">
      <c r="A47" s="106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</row>
    <row r="48" spans="3:113" ht="12.75"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</row>
    <row r="49" spans="3:113" ht="12.75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</row>
    <row r="50" spans="3:113" ht="12.75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</row>
    <row r="51" spans="3:113" ht="12.75"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</row>
    <row r="52" spans="3:114" ht="12.75"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3:114" ht="12.75"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3:114" ht="12.75"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3:114" ht="12.75"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3:114" ht="12.75"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3:114" ht="12.75"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3:114" ht="12.75"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3:114" ht="12.75"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3:114" ht="12.75"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3:114" ht="12.75"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3:114" ht="12.75"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2:114" ht="12.7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ht="12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14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</row>
    <row r="67" spans="1:114" ht="12.7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</row>
    <row r="68" spans="1:114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</row>
    <row r="69" spans="1:114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</row>
    <row r="70" spans="1:114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</row>
    <row r="71" spans="1:114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</row>
    <row r="72" spans="1:114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14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</row>
    <row r="74" spans="1:114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</row>
    <row r="75" spans="1:114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</row>
    <row r="76" spans="1:114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</row>
    <row r="77" spans="1:114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</row>
    <row r="78" spans="1:114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</row>
    <row r="79" spans="1:114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</row>
    <row r="80" spans="1:114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</row>
    <row r="81" spans="1:114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</row>
    <row r="82" spans="1:114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</row>
    <row r="83" spans="1:114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</row>
    <row r="84" spans="1:114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</row>
    <row r="85" spans="1:114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</row>
    <row r="86" spans="1:114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</row>
    <row r="87" spans="1:119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</row>
    <row r="88" spans="1:119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</row>
    <row r="89" spans="1:119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</row>
    <row r="90" spans="1:119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</row>
    <row r="91" spans="1:119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</row>
    <row r="92" spans="1:119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</row>
    <row r="93" spans="1:119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</row>
    <row r="94" spans="1:119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</row>
    <row r="95" spans="1:119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</row>
    <row r="96" spans="1:119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</row>
    <row r="97" spans="1:119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</row>
    <row r="98" spans="1:119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</row>
    <row r="99" spans="1:119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</row>
    <row r="100" spans="1:119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</row>
    <row r="101" spans="1:119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</row>
    <row r="102" spans="1:119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</row>
    <row r="103" spans="1:119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</row>
    <row r="104" spans="1:119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</row>
    <row r="105" spans="1:119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</row>
    <row r="106" spans="1:119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</row>
    <row r="107" spans="1:119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</row>
    <row r="108" spans="1:119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</row>
    <row r="109" spans="1:119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</row>
    <row r="110" spans="1:119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</row>
    <row r="111" spans="1:119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</row>
    <row r="112" spans="1:119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</row>
    <row r="113" spans="1:119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</row>
    <row r="114" spans="1:119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</row>
    <row r="115" spans="1:119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</row>
    <row r="116" spans="1:119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</row>
    <row r="117" spans="1:119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</row>
    <row r="118" spans="1:119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</row>
    <row r="119" spans="1:119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</row>
    <row r="120" spans="1:119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</row>
    <row r="121" spans="1:119" ht="12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</row>
    <row r="122" spans="1:119" ht="12.7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</row>
    <row r="123" spans="1:119" ht="12.7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</row>
    <row r="124" spans="1:119" ht="12.7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</row>
    <row r="125" spans="1:119" ht="12.7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</row>
    <row r="126" spans="1:119" ht="12.7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</row>
    <row r="127" spans="1:119" ht="12.7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</row>
    <row r="128" spans="1:119" ht="12.7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</row>
    <row r="129" spans="1:119" ht="12.7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</row>
    <row r="130" spans="1:119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</row>
    <row r="131" spans="1:119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</row>
    <row r="132" spans="1:119" ht="12.7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</row>
    <row r="133" spans="1:119" ht="12.7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</row>
    <row r="134" spans="1:119" ht="12.7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</row>
    <row r="135" spans="1:119" ht="12.7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</row>
    <row r="136" spans="1:119" ht="12.7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</row>
    <row r="137" spans="1:119" ht="12.7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</row>
    <row r="138" spans="1:119" ht="12.7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</row>
    <row r="139" spans="1:119" ht="12.7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</row>
    <row r="140" spans="1:119" ht="12.7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</row>
    <row r="141" spans="1:119" ht="12.7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</row>
    <row r="142" spans="1:119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</row>
    <row r="143" spans="1:119" ht="12.7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</row>
    <row r="144" spans="1:119" ht="12.7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</row>
    <row r="145" spans="1:119" ht="12.7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</row>
    <row r="146" spans="1:119" ht="12.7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</row>
    <row r="147" spans="1:119" ht="12.7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</row>
    <row r="148" spans="1:119" ht="12.7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</row>
    <row r="149" spans="1:119" ht="12.7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</row>
    <row r="150" spans="1:119" ht="12.7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</row>
    <row r="151" spans="1:119" ht="12.7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</row>
    <row r="152" spans="1:119" ht="12.7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</row>
    <row r="153" spans="1:119" ht="12.7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</row>
    <row r="154" spans="1:119" ht="12.7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</row>
    <row r="155" spans="1:119" ht="12.7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</row>
    <row r="156" spans="1:119" ht="12.7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</row>
    <row r="157" spans="1:119" ht="12.7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</row>
    <row r="158" spans="1:119" ht="12.7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</row>
    <row r="159" spans="1:119" ht="12.7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</row>
    <row r="160" spans="1:119" ht="12.7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</row>
    <row r="161" spans="1:119" ht="12.7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</row>
    <row r="162" spans="1:119" ht="12.7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</row>
    <row r="163" spans="1:119" ht="12.7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</row>
    <row r="164" spans="1:119" ht="12.7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</row>
    <row r="165" spans="1:119" ht="12.7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</row>
    <row r="166" spans="1:119" ht="12.7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</row>
    <row r="167" spans="1:119" ht="12.7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</row>
    <row r="168" spans="1:119" ht="12.7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</row>
    <row r="169" spans="1:119" ht="12.7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</row>
  </sheetData>
  <sheetProtection selectLockedCells="1" selectUnlockedCells="1"/>
  <mergeCells count="11">
    <mergeCell ref="A2:H2"/>
    <mergeCell ref="A3:Q3"/>
    <mergeCell ref="A4:H4"/>
    <mergeCell ref="A8:H8"/>
    <mergeCell ref="A9:H9"/>
    <mergeCell ref="C20:C21"/>
    <mergeCell ref="D20:D21"/>
    <mergeCell ref="E20:E21"/>
    <mergeCell ref="F20:F21"/>
    <mergeCell ref="G20:G21"/>
    <mergeCell ref="H20:H21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N9" sqref="N9"/>
    </sheetView>
  </sheetViews>
  <sheetFormatPr defaultColWidth="9.140625" defaultRowHeight="12.75"/>
  <cols>
    <col min="1" max="1" width="6.421875" style="4" customWidth="1"/>
    <col min="2" max="2" width="45.421875" style="107" customWidth="1"/>
    <col min="3" max="3" width="11.57421875" style="107" customWidth="1"/>
    <col min="4" max="8" width="11.57421875" style="4" customWidth="1"/>
    <col min="9" max="16384" width="8.7109375" style="4" customWidth="1"/>
  </cols>
  <sheetData>
    <row r="1" spans="1:16" ht="64.5" customHeight="1">
      <c r="A1" s="103"/>
      <c r="B1" s="108"/>
      <c r="C1" s="10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3" ht="15" customHeight="1">
      <c r="A2" s="109"/>
      <c r="B2" s="108"/>
      <c r="C2" s="108"/>
    </row>
    <row r="3" spans="1:3" s="112" customFormat="1" ht="27.75">
      <c r="A3" s="110" t="s">
        <v>22</v>
      </c>
      <c r="B3" s="111" t="s">
        <v>31</v>
      </c>
      <c r="C3" s="111"/>
    </row>
    <row r="6" spans="2:6" s="113" customFormat="1" ht="12.75">
      <c r="B6" s="107"/>
      <c r="C6" s="114"/>
      <c r="D6" s="106"/>
      <c r="E6" s="106"/>
      <c r="F6" s="106"/>
    </row>
    <row r="7" spans="1:9" s="1" customFormat="1" ht="26.25" customHeight="1">
      <c r="A7" s="115" t="s">
        <v>32</v>
      </c>
      <c r="B7" s="115" t="s">
        <v>33</v>
      </c>
      <c r="C7" s="116" t="s">
        <v>11</v>
      </c>
      <c r="D7" s="116" t="s">
        <v>12</v>
      </c>
      <c r="E7" s="116" t="s">
        <v>13</v>
      </c>
      <c r="F7" s="117" t="s">
        <v>14</v>
      </c>
      <c r="G7" s="116" t="s">
        <v>34</v>
      </c>
      <c r="H7" s="118" t="s">
        <v>35</v>
      </c>
      <c r="I7" s="113"/>
    </row>
    <row r="8" spans="1:9" ht="13.5" customHeight="1">
      <c r="A8" s="119"/>
      <c r="B8" s="120"/>
      <c r="C8" s="116"/>
      <c r="D8" s="116"/>
      <c r="E8" s="116"/>
      <c r="F8" s="117"/>
      <c r="G8" s="116"/>
      <c r="H8" s="118"/>
      <c r="I8" s="1"/>
    </row>
    <row r="9" spans="1:8" s="112" customFormat="1" ht="15" customHeight="1">
      <c r="A9" s="121">
        <v>1</v>
      </c>
      <c r="B9" s="122">
        <v>2</v>
      </c>
      <c r="C9" s="123">
        <v>3</v>
      </c>
      <c r="D9" s="124">
        <v>4</v>
      </c>
      <c r="E9" s="125">
        <v>5</v>
      </c>
      <c r="F9" s="126">
        <v>6</v>
      </c>
      <c r="G9" s="126">
        <v>7</v>
      </c>
      <c r="H9" s="127">
        <v>8</v>
      </c>
    </row>
    <row r="10" spans="1:9" s="21" customFormat="1" ht="15" customHeight="1">
      <c r="A10" s="128">
        <v>9</v>
      </c>
      <c r="B10" s="129" t="s">
        <v>36</v>
      </c>
      <c r="C10" s="130">
        <f aca="true" t="shared" si="0" ref="C10:E11">C11</f>
        <v>0</v>
      </c>
      <c r="D10" s="131">
        <f t="shared" si="0"/>
        <v>0</v>
      </c>
      <c r="E10" s="132">
        <f t="shared" si="0"/>
        <v>0</v>
      </c>
      <c r="F10" s="131">
        <v>0</v>
      </c>
      <c r="G10" s="131">
        <v>0</v>
      </c>
      <c r="H10" s="133">
        <v>0</v>
      </c>
      <c r="I10" s="112"/>
    </row>
    <row r="11" spans="1:9" s="112" customFormat="1" ht="12.75" customHeight="1">
      <c r="A11" s="134">
        <v>92</v>
      </c>
      <c r="B11" s="135" t="s">
        <v>37</v>
      </c>
      <c r="C11" s="136">
        <f t="shared" si="0"/>
        <v>0</v>
      </c>
      <c r="D11" s="137">
        <f t="shared" si="0"/>
        <v>0</v>
      </c>
      <c r="E11" s="138">
        <f t="shared" si="0"/>
        <v>0</v>
      </c>
      <c r="F11" s="139">
        <v>0</v>
      </c>
      <c r="G11" s="139">
        <v>0</v>
      </c>
      <c r="H11" s="140">
        <v>0</v>
      </c>
      <c r="I11" s="21"/>
    </row>
    <row r="12" spans="1:9" ht="12.75" customHeight="1">
      <c r="A12" s="141">
        <v>922</v>
      </c>
      <c r="B12" s="142" t="s">
        <v>38</v>
      </c>
      <c r="C12" s="143">
        <v>0</v>
      </c>
      <c r="D12" s="144">
        <v>0</v>
      </c>
      <c r="E12" s="145">
        <f>C12+D12</f>
        <v>0</v>
      </c>
      <c r="F12" s="146">
        <v>1724155</v>
      </c>
      <c r="G12" s="147">
        <v>0</v>
      </c>
      <c r="H12" s="148">
        <v>0</v>
      </c>
      <c r="I12" s="112"/>
    </row>
    <row r="13" spans="1:5" ht="15" customHeight="1">
      <c r="A13" s="149"/>
      <c r="B13" s="150"/>
      <c r="C13" s="150"/>
      <c r="D13" s="112"/>
      <c r="E13" s="112"/>
    </row>
    <row r="14" spans="1:3" s="112" customFormat="1" ht="15" customHeight="1">
      <c r="A14" s="151"/>
      <c r="B14" s="152"/>
      <c r="C14" s="152"/>
    </row>
    <row r="15" spans="1:9" ht="15" customHeight="1">
      <c r="A15" s="151"/>
      <c r="B15" s="152"/>
      <c r="C15" s="152"/>
      <c r="F15" s="112"/>
      <c r="G15" s="112"/>
      <c r="H15" s="112"/>
      <c r="I15" s="112"/>
    </row>
    <row r="16" spans="1:3" s="112" customFormat="1" ht="15" customHeight="1">
      <c r="A16" s="149"/>
      <c r="B16" s="150"/>
      <c r="C16" s="150"/>
    </row>
    <row r="17" spans="1:9" ht="15" customHeight="1">
      <c r="A17" s="151"/>
      <c r="B17" s="152"/>
      <c r="C17" s="152"/>
      <c r="F17" s="112"/>
      <c r="G17" s="112"/>
      <c r="H17" s="112"/>
      <c r="I17" s="112"/>
    </row>
    <row r="18" spans="1:5" s="113" customFormat="1" ht="38.25" customHeight="1">
      <c r="A18" s="153" t="s">
        <v>25</v>
      </c>
      <c r="B18" s="154" t="s">
        <v>39</v>
      </c>
      <c r="C18" s="154"/>
      <c r="D18" s="112"/>
      <c r="E18" s="112"/>
    </row>
    <row r="19" spans="1:9" s="155" customFormat="1" ht="12" customHeight="1">
      <c r="A19" s="151"/>
      <c r="B19" s="152"/>
      <c r="C19" s="152"/>
      <c r="F19" s="113"/>
      <c r="G19" s="113"/>
      <c r="H19" s="113"/>
      <c r="I19" s="113"/>
    </row>
    <row r="20" spans="1:9" ht="12.75">
      <c r="A20" s="151"/>
      <c r="B20" s="152"/>
      <c r="C20" s="152"/>
      <c r="F20" s="155"/>
      <c r="G20" s="155"/>
      <c r="H20" s="155"/>
      <c r="I20" s="155"/>
    </row>
    <row r="21" spans="1:15" s="112" customFormat="1" ht="26.25" customHeight="1">
      <c r="A21" s="115" t="s">
        <v>32</v>
      </c>
      <c r="B21" s="115" t="s">
        <v>40</v>
      </c>
      <c r="C21" s="116" t="s">
        <v>11</v>
      </c>
      <c r="D21" s="116" t="s">
        <v>12</v>
      </c>
      <c r="E21" s="116" t="s">
        <v>13</v>
      </c>
      <c r="F21" s="117" t="s">
        <v>14</v>
      </c>
      <c r="G21" s="116" t="s">
        <v>34</v>
      </c>
      <c r="H21" s="118" t="s">
        <v>35</v>
      </c>
      <c r="N21" s="156"/>
      <c r="O21" s="156"/>
    </row>
    <row r="22" spans="1:15" s="112" customFormat="1" ht="15" customHeight="1">
      <c r="A22" s="157"/>
      <c r="B22" s="157"/>
      <c r="C22" s="116"/>
      <c r="D22" s="116"/>
      <c r="E22" s="116"/>
      <c r="F22" s="117"/>
      <c r="G22" s="116"/>
      <c r="H22" s="118"/>
      <c r="N22" s="156"/>
      <c r="O22" s="156"/>
    </row>
    <row r="23" spans="1:8" s="112" customFormat="1" ht="15" customHeight="1">
      <c r="A23" s="121">
        <v>1</v>
      </c>
      <c r="B23" s="122">
        <v>2</v>
      </c>
      <c r="C23" s="124">
        <v>3</v>
      </c>
      <c r="D23" s="124">
        <v>4</v>
      </c>
      <c r="E23" s="125">
        <v>5</v>
      </c>
      <c r="F23" s="126">
        <v>6</v>
      </c>
      <c r="G23" s="126">
        <v>7</v>
      </c>
      <c r="H23" s="127">
        <v>8</v>
      </c>
    </row>
    <row r="24" spans="1:15" ht="27.75">
      <c r="A24" s="128">
        <v>8</v>
      </c>
      <c r="B24" s="158" t="s">
        <v>41</v>
      </c>
      <c r="C24" s="159">
        <v>0</v>
      </c>
      <c r="D24" s="160">
        <v>120000</v>
      </c>
      <c r="E24" s="161">
        <f>C24+D24</f>
        <v>120000</v>
      </c>
      <c r="F24" s="162">
        <v>129600</v>
      </c>
      <c r="G24" s="163">
        <f>F24/E24</f>
        <v>1.08</v>
      </c>
      <c r="H24" s="164">
        <v>0</v>
      </c>
      <c r="I24" s="112"/>
      <c r="O24" s="21"/>
    </row>
    <row r="25" spans="1:8" ht="27.75">
      <c r="A25" s="165">
        <v>5</v>
      </c>
      <c r="B25" s="166" t="s">
        <v>42</v>
      </c>
      <c r="C25" s="167">
        <v>0</v>
      </c>
      <c r="D25" s="168">
        <v>0</v>
      </c>
      <c r="E25" s="169">
        <f>C25+D25</f>
        <v>0</v>
      </c>
      <c r="F25" s="168">
        <v>0</v>
      </c>
      <c r="G25" s="170">
        <v>0</v>
      </c>
      <c r="H25" s="171">
        <v>0</v>
      </c>
    </row>
    <row r="26" spans="1:3" s="112" customFormat="1" ht="15" customHeight="1">
      <c r="A26" s="172"/>
      <c r="B26" s="173"/>
      <c r="C26" s="173"/>
    </row>
    <row r="27" spans="1:3" s="112" customFormat="1" ht="15" customHeight="1">
      <c r="A27" s="172"/>
      <c r="B27" s="173"/>
      <c r="C27" s="173"/>
    </row>
    <row r="28" spans="1:9" s="21" customFormat="1" ht="15" customHeight="1">
      <c r="A28" s="109"/>
      <c r="B28" s="108"/>
      <c r="C28" s="108"/>
      <c r="F28" s="112"/>
      <c r="G28" s="112"/>
      <c r="H28" s="112"/>
      <c r="I28" s="112"/>
    </row>
    <row r="29" spans="1:9" s="112" customFormat="1" ht="15" customHeight="1">
      <c r="A29" s="109"/>
      <c r="B29" s="108"/>
      <c r="C29" s="108"/>
      <c r="F29" s="21"/>
      <c r="G29" s="21"/>
      <c r="H29" s="21"/>
      <c r="I29" s="21"/>
    </row>
    <row r="30" spans="1:3" s="112" customFormat="1" ht="15" customHeight="1">
      <c r="A30" s="172"/>
      <c r="B30" s="173"/>
      <c r="C30" s="173"/>
    </row>
    <row r="31" spans="1:9" ht="15" customHeight="1">
      <c r="A31" s="172"/>
      <c r="B31" s="173"/>
      <c r="C31" s="173"/>
      <c r="D31" s="112"/>
      <c r="E31" s="112"/>
      <c r="F31" s="112"/>
      <c r="G31" s="112"/>
      <c r="H31" s="112"/>
      <c r="I31" s="112"/>
    </row>
    <row r="32" spans="1:5" ht="15" customHeight="1">
      <c r="A32" s="174"/>
      <c r="B32" s="108"/>
      <c r="C32" s="108"/>
      <c r="D32" s="21"/>
      <c r="E32" s="21"/>
    </row>
    <row r="33" spans="1:3" s="112" customFormat="1" ht="15" customHeight="1">
      <c r="A33" s="172"/>
      <c r="B33" s="173"/>
      <c r="C33" s="173"/>
    </row>
    <row r="34" spans="1:9" ht="15" customHeight="1">
      <c r="A34" s="172"/>
      <c r="B34" s="173"/>
      <c r="C34" s="173"/>
      <c r="D34" s="112"/>
      <c r="E34" s="112"/>
      <c r="F34" s="112"/>
      <c r="G34" s="112"/>
      <c r="H34" s="112"/>
      <c r="I34" s="112"/>
    </row>
    <row r="35" spans="1:3" ht="15" customHeight="1">
      <c r="A35" s="109"/>
      <c r="B35" s="108"/>
      <c r="C35" s="108"/>
    </row>
    <row r="36" spans="1:3" ht="15" customHeight="1">
      <c r="A36" s="109"/>
      <c r="B36" s="108"/>
      <c r="C36" s="108"/>
    </row>
    <row r="37" spans="1:3" s="112" customFormat="1" ht="15" customHeight="1">
      <c r="A37" s="172"/>
      <c r="B37" s="173"/>
      <c r="C37" s="173"/>
    </row>
    <row r="38" spans="1:3" s="112" customFormat="1" ht="15" customHeight="1">
      <c r="A38" s="109"/>
      <c r="B38" s="108"/>
      <c r="C38" s="108"/>
    </row>
    <row r="39" spans="1:9" ht="15" customHeight="1">
      <c r="A39" s="109"/>
      <c r="B39" s="108"/>
      <c r="C39" s="108"/>
      <c r="F39" s="112"/>
      <c r="G39" s="112"/>
      <c r="H39" s="112"/>
      <c r="I39" s="112"/>
    </row>
    <row r="40" spans="1:3" s="112" customFormat="1" ht="15" customHeight="1">
      <c r="A40" s="109"/>
      <c r="B40" s="108"/>
      <c r="C40" s="108"/>
    </row>
    <row r="41" spans="1:9" ht="15" customHeight="1">
      <c r="A41" s="172"/>
      <c r="B41" s="173"/>
      <c r="C41" s="173"/>
      <c r="D41" s="112"/>
      <c r="E41" s="112"/>
      <c r="F41" s="112"/>
      <c r="G41" s="112"/>
      <c r="H41" s="112"/>
      <c r="I41" s="112"/>
    </row>
    <row r="42" spans="1:5" ht="15" customHeight="1">
      <c r="A42" s="172"/>
      <c r="B42" s="173"/>
      <c r="C42" s="173"/>
      <c r="D42" s="112"/>
      <c r="E42" s="112"/>
    </row>
    <row r="43" spans="1:3" ht="15" customHeight="1">
      <c r="A43" s="109"/>
      <c r="B43" s="108"/>
      <c r="C43" s="108"/>
    </row>
    <row r="44" spans="1:3" s="112" customFormat="1" ht="15" customHeight="1">
      <c r="A44" s="172"/>
      <c r="B44" s="173"/>
      <c r="C44" s="173"/>
    </row>
    <row r="45" spans="1:3" s="112" customFormat="1" ht="15" customHeight="1">
      <c r="A45" s="109"/>
      <c r="B45" s="108"/>
      <c r="C45" s="108"/>
    </row>
    <row r="46" spans="1:9" ht="15" customHeight="1">
      <c r="A46" s="109"/>
      <c r="B46" s="108"/>
      <c r="C46" s="108"/>
      <c r="F46" s="112"/>
      <c r="G46" s="112"/>
      <c r="H46" s="112"/>
      <c r="I46" s="112"/>
    </row>
    <row r="47" spans="1:3" ht="12.75">
      <c r="A47" s="109"/>
      <c r="B47" s="108"/>
      <c r="C47" s="108"/>
    </row>
    <row r="48" spans="1:5" ht="12.75">
      <c r="A48" s="172"/>
      <c r="B48" s="173"/>
      <c r="C48" s="173"/>
      <c r="D48" s="112"/>
      <c r="E48" s="112"/>
    </row>
    <row r="49" spans="1:5" ht="12.75">
      <c r="A49" s="172"/>
      <c r="B49" s="173"/>
      <c r="C49" s="173"/>
      <c r="D49" s="112"/>
      <c r="E49" s="112"/>
    </row>
    <row r="50" spans="1:3" ht="12.75">
      <c r="A50" s="109"/>
      <c r="B50" s="108"/>
      <c r="C50" s="108"/>
    </row>
    <row r="51" ht="12.75">
      <c r="A51" s="175"/>
    </row>
    <row r="52" ht="12.75">
      <c r="A52" s="175"/>
    </row>
    <row r="53" ht="12.75">
      <c r="A53" s="175"/>
    </row>
    <row r="54" ht="12.75">
      <c r="A54" s="175"/>
    </row>
    <row r="55" ht="12.75">
      <c r="A55" s="175"/>
    </row>
    <row r="56" ht="12.75">
      <c r="A56" s="175"/>
    </row>
    <row r="57" ht="12.75">
      <c r="A57" s="175"/>
    </row>
    <row r="58" ht="12.75">
      <c r="A58" s="175"/>
    </row>
    <row r="59" ht="12.75">
      <c r="A59" s="175"/>
    </row>
    <row r="60" ht="12.75">
      <c r="A60" s="175"/>
    </row>
    <row r="61" ht="12.75">
      <c r="A61" s="175"/>
    </row>
    <row r="62" ht="12.75">
      <c r="A62" s="175"/>
    </row>
    <row r="63" ht="12.75">
      <c r="A63" s="175"/>
    </row>
  </sheetData>
  <sheetProtection selectLockedCells="1" selectUnlockedCells="1"/>
  <mergeCells count="12">
    <mergeCell ref="C7:C8"/>
    <mergeCell ref="D7:D8"/>
    <mergeCell ref="E7:E8"/>
    <mergeCell ref="F7:F8"/>
    <mergeCell ref="G7:G8"/>
    <mergeCell ref="H7:H8"/>
    <mergeCell ref="C21:C22"/>
    <mergeCell ref="D21:D22"/>
    <mergeCell ref="E21:E22"/>
    <mergeCell ref="F21:F22"/>
    <mergeCell ref="G21:G22"/>
    <mergeCell ref="H21:H22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8"/>
  <sheetViews>
    <sheetView workbookViewId="0" topLeftCell="A1">
      <selection activeCell="K16" sqref="K16"/>
    </sheetView>
  </sheetViews>
  <sheetFormatPr defaultColWidth="9.140625" defaultRowHeight="12.75"/>
  <cols>
    <col min="1" max="1" width="5.8515625" style="4" customWidth="1"/>
    <col min="2" max="2" width="57.00390625" style="107" customWidth="1"/>
    <col min="3" max="3" width="11.57421875" style="176" customWidth="1"/>
    <col min="4" max="8" width="11.57421875" style="4" customWidth="1"/>
    <col min="9" max="9" width="10.140625" style="4" customWidth="1"/>
    <col min="10" max="10" width="11.7109375" style="4" customWidth="1"/>
    <col min="11" max="16384" width="8.7109375" style="4" customWidth="1"/>
  </cols>
  <sheetData>
    <row r="1" spans="1:38" s="112" customFormat="1" ht="24.75" customHeight="1">
      <c r="A1" s="177"/>
      <c r="B1" s="178" t="s">
        <v>43</v>
      </c>
      <c r="C1" s="179"/>
      <c r="D1" s="180"/>
      <c r="E1" s="180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</row>
    <row r="2" spans="1:38" s="112" customFormat="1" ht="15" customHeight="1">
      <c r="A2" s="181"/>
      <c r="B2" s="182"/>
      <c r="C2" s="114"/>
      <c r="D2" s="106"/>
      <c r="E2" s="106"/>
      <c r="F2" s="10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</row>
    <row r="3" spans="1:38" ht="15" customHeight="1">
      <c r="A3" s="183" t="s">
        <v>32</v>
      </c>
      <c r="B3" s="184" t="s">
        <v>44</v>
      </c>
      <c r="C3" s="116" t="s">
        <v>11</v>
      </c>
      <c r="D3" s="116" t="s">
        <v>12</v>
      </c>
      <c r="E3" s="116" t="s">
        <v>13</v>
      </c>
      <c r="F3" s="117" t="s">
        <v>14</v>
      </c>
      <c r="G3" s="116" t="s">
        <v>34</v>
      </c>
      <c r="H3" s="118" t="s">
        <v>35</v>
      </c>
      <c r="I3" s="156"/>
      <c r="J3" s="156"/>
      <c r="K3" s="156"/>
      <c r="L3" s="156"/>
      <c r="M3" s="156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2.75">
      <c r="A4" s="183"/>
      <c r="B4" s="184"/>
      <c r="C4" s="116"/>
      <c r="D4" s="116"/>
      <c r="E4" s="116"/>
      <c r="F4" s="117"/>
      <c r="G4" s="116"/>
      <c r="H4" s="118"/>
      <c r="I4" s="156"/>
      <c r="J4" s="156"/>
      <c r="K4" s="156"/>
      <c r="L4" s="156"/>
      <c r="M4" s="156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12.75" customHeight="1">
      <c r="A5" s="185">
        <v>1</v>
      </c>
      <c r="B5" s="186">
        <v>2</v>
      </c>
      <c r="C5" s="36">
        <v>3</v>
      </c>
      <c r="D5" s="35">
        <v>4</v>
      </c>
      <c r="E5" s="187">
        <v>5</v>
      </c>
      <c r="F5" s="188">
        <v>6</v>
      </c>
      <c r="G5" s="188">
        <v>7</v>
      </c>
      <c r="H5" s="189">
        <v>8</v>
      </c>
      <c r="I5" s="156"/>
      <c r="J5" s="156"/>
      <c r="K5" s="156"/>
      <c r="L5" s="156"/>
      <c r="M5" s="15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26.25" customHeight="1">
      <c r="A6" s="190"/>
      <c r="B6" s="191" t="s">
        <v>45</v>
      </c>
      <c r="C6" s="192">
        <f>C7+C27</f>
        <v>5044737</v>
      </c>
      <c r="D6" s="193">
        <f>D7+D27</f>
        <v>9056900</v>
      </c>
      <c r="E6" s="194">
        <f>E7+E27</f>
        <v>9056900</v>
      </c>
      <c r="F6" s="195">
        <f>F7+F27</f>
        <v>7240815.38</v>
      </c>
      <c r="G6" s="196">
        <f aca="true" t="shared" si="0" ref="G6:G33">F6/E6</f>
        <v>0.7994805485320584</v>
      </c>
      <c r="H6" s="197">
        <f aca="true" t="shared" si="1" ref="H6:H12">F6/C6</f>
        <v>1.4353206876790603</v>
      </c>
      <c r="I6" s="156"/>
      <c r="J6" s="156"/>
      <c r="K6" s="156"/>
      <c r="L6" s="156"/>
      <c r="M6" s="156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5" customHeight="1">
      <c r="A7" s="198">
        <v>6</v>
      </c>
      <c r="B7" s="199" t="s">
        <v>43</v>
      </c>
      <c r="C7" s="200">
        <f>C8+C12+C16+C19+C23+C25</f>
        <v>4838268</v>
      </c>
      <c r="D7" s="201">
        <f>D8+D12+D16+D19+D23+D25</f>
        <v>7825500</v>
      </c>
      <c r="E7" s="202">
        <f>E8+E12+E16+E19+E23+E25</f>
        <v>7825500</v>
      </c>
      <c r="F7" s="203">
        <f>F8+F12+F16+F19+F23+F25</f>
        <v>7046135</v>
      </c>
      <c r="G7" s="204">
        <f t="shared" si="0"/>
        <v>0.9004070027474282</v>
      </c>
      <c r="H7" s="205">
        <f t="shared" si="1"/>
        <v>1.4563341675161443</v>
      </c>
      <c r="I7" s="156"/>
      <c r="J7" s="156"/>
      <c r="K7" s="156"/>
      <c r="L7" s="156"/>
      <c r="M7" s="15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12.75" customHeight="1">
      <c r="A8" s="206">
        <v>61</v>
      </c>
      <c r="B8" s="207" t="s">
        <v>46</v>
      </c>
      <c r="C8" s="208">
        <f>C9+C10+C11</f>
        <v>1664543</v>
      </c>
      <c r="D8" s="209">
        <f>D9+D10+D11</f>
        <v>2120000</v>
      </c>
      <c r="E8" s="210">
        <f>E9+E10+E11</f>
        <v>2120000</v>
      </c>
      <c r="F8" s="211">
        <f>F9+F10+F11</f>
        <v>1743241</v>
      </c>
      <c r="G8" s="212">
        <f t="shared" si="0"/>
        <v>0.8222834905660378</v>
      </c>
      <c r="H8" s="213">
        <f t="shared" si="1"/>
        <v>1.0472790429565353</v>
      </c>
      <c r="I8" s="156"/>
      <c r="J8" s="156"/>
      <c r="K8" s="156"/>
      <c r="L8" s="156"/>
      <c r="M8" s="15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12.75" customHeight="1">
      <c r="A9" s="214">
        <v>611</v>
      </c>
      <c r="B9" s="215" t="s">
        <v>47</v>
      </c>
      <c r="C9" s="216">
        <v>1331228</v>
      </c>
      <c r="D9" s="217">
        <v>1900000</v>
      </c>
      <c r="E9" s="218">
        <v>1900000</v>
      </c>
      <c r="F9" s="47">
        <v>1531438</v>
      </c>
      <c r="G9" s="219">
        <f t="shared" si="0"/>
        <v>0.80602</v>
      </c>
      <c r="H9" s="220">
        <f t="shared" si="1"/>
        <v>1.1503949736634145</v>
      </c>
      <c r="I9" s="156"/>
      <c r="J9" s="156"/>
      <c r="K9" s="156"/>
      <c r="L9" s="156"/>
      <c r="M9" s="15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12.75" customHeight="1">
      <c r="A10" s="214">
        <v>613</v>
      </c>
      <c r="B10" s="215" t="s">
        <v>48</v>
      </c>
      <c r="C10" s="216">
        <v>289141</v>
      </c>
      <c r="D10" s="217">
        <v>80000</v>
      </c>
      <c r="E10" s="218">
        <v>80000</v>
      </c>
      <c r="F10" s="47">
        <v>171278</v>
      </c>
      <c r="G10" s="219">
        <f t="shared" si="0"/>
        <v>2.140975</v>
      </c>
      <c r="H10" s="220">
        <f t="shared" si="1"/>
        <v>0.5923684292438637</v>
      </c>
      <c r="I10" s="156"/>
      <c r="J10" s="156"/>
      <c r="K10" s="156"/>
      <c r="L10" s="156"/>
      <c r="M10" s="15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2.75" customHeight="1">
      <c r="A11" s="214">
        <v>614</v>
      </c>
      <c r="B11" s="215" t="s">
        <v>49</v>
      </c>
      <c r="C11" s="216">
        <v>44174</v>
      </c>
      <c r="D11" s="217">
        <v>140000</v>
      </c>
      <c r="E11" s="218">
        <v>140000</v>
      </c>
      <c r="F11" s="47">
        <v>40525</v>
      </c>
      <c r="G11" s="219">
        <f t="shared" si="0"/>
        <v>0.28946428571428573</v>
      </c>
      <c r="H11" s="220">
        <f t="shared" si="1"/>
        <v>0.9173948476479377</v>
      </c>
      <c r="I11" s="156"/>
      <c r="J11" s="156"/>
      <c r="K11" s="156"/>
      <c r="L11" s="156"/>
      <c r="M11" s="156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2.75" customHeight="1">
      <c r="A12" s="221">
        <v>63</v>
      </c>
      <c r="B12" s="222" t="s">
        <v>50</v>
      </c>
      <c r="C12" s="223">
        <f>C13+C14+C15</f>
        <v>204601</v>
      </c>
      <c r="D12" s="224">
        <f>D13+D14+D15</f>
        <v>2120000</v>
      </c>
      <c r="E12" s="225">
        <f>E13+E14+E15</f>
        <v>2120000</v>
      </c>
      <c r="F12" s="226">
        <f>F13+F14+F15</f>
        <v>2580080</v>
      </c>
      <c r="G12" s="227">
        <f t="shared" si="0"/>
        <v>1.2170188679245284</v>
      </c>
      <c r="H12" s="228">
        <f t="shared" si="1"/>
        <v>12.610300047409348</v>
      </c>
      <c r="I12" s="156"/>
      <c r="J12" s="156"/>
      <c r="K12" s="156"/>
      <c r="L12" s="156"/>
      <c r="M12" s="156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2.75" customHeight="1">
      <c r="A13" s="214">
        <v>6324</v>
      </c>
      <c r="B13" s="215" t="s">
        <v>51</v>
      </c>
      <c r="C13" s="216"/>
      <c r="D13" s="217">
        <v>1900000</v>
      </c>
      <c r="E13" s="218">
        <v>1900000</v>
      </c>
      <c r="F13" s="47">
        <v>0</v>
      </c>
      <c r="G13" s="219">
        <f t="shared" si="0"/>
        <v>0</v>
      </c>
      <c r="H13" s="220">
        <v>0</v>
      </c>
      <c r="I13" s="156"/>
      <c r="J13" s="156"/>
      <c r="K13" s="156"/>
      <c r="L13" s="156"/>
      <c r="M13" s="15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2.75" customHeight="1">
      <c r="A14" s="214">
        <v>633</v>
      </c>
      <c r="B14" s="215" t="s">
        <v>52</v>
      </c>
      <c r="C14" s="216">
        <v>98568</v>
      </c>
      <c r="D14" s="217">
        <v>60000</v>
      </c>
      <c r="E14" s="218">
        <v>60000</v>
      </c>
      <c r="F14" s="47">
        <v>2285184</v>
      </c>
      <c r="G14" s="219">
        <f t="shared" si="0"/>
        <v>38.0864</v>
      </c>
      <c r="H14" s="220">
        <f aca="true" t="shared" si="2" ref="H14:H22">F14/C14</f>
        <v>23.183832481129777</v>
      </c>
      <c r="I14" s="156"/>
      <c r="J14" s="156"/>
      <c r="K14" s="156"/>
      <c r="L14" s="156"/>
      <c r="M14" s="156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12.75" customHeight="1">
      <c r="A15" s="214">
        <v>634</v>
      </c>
      <c r="B15" s="215" t="s">
        <v>53</v>
      </c>
      <c r="C15" s="216">
        <v>106033</v>
      </c>
      <c r="D15" s="217">
        <v>160000</v>
      </c>
      <c r="E15" s="218">
        <v>160000</v>
      </c>
      <c r="F15" s="47">
        <v>294896</v>
      </c>
      <c r="G15" s="219">
        <f t="shared" si="0"/>
        <v>1.8431</v>
      </c>
      <c r="H15" s="220">
        <f t="shared" si="2"/>
        <v>2.7811718993143644</v>
      </c>
      <c r="I15" s="156"/>
      <c r="J15" s="156"/>
      <c r="K15" s="156"/>
      <c r="L15" s="156"/>
      <c r="M15" s="15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2.75" customHeight="1">
      <c r="A16" s="221">
        <v>64</v>
      </c>
      <c r="B16" s="222" t="s">
        <v>54</v>
      </c>
      <c r="C16" s="223">
        <f>C17+C18</f>
        <v>1866957</v>
      </c>
      <c r="D16" s="224">
        <f>D17+D18</f>
        <v>2350000</v>
      </c>
      <c r="E16" s="225">
        <f>E17+E18</f>
        <v>2350000</v>
      </c>
      <c r="F16" s="226">
        <f>F17+F18</f>
        <v>1492579</v>
      </c>
      <c r="G16" s="227">
        <f t="shared" si="0"/>
        <v>0.63514</v>
      </c>
      <c r="H16" s="228">
        <f t="shared" si="2"/>
        <v>0.7994715464791101</v>
      </c>
      <c r="I16" s="156"/>
      <c r="J16" s="156"/>
      <c r="K16" s="156"/>
      <c r="L16" s="156"/>
      <c r="M16" s="156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12.75" customHeight="1">
      <c r="A17" s="214">
        <v>641</v>
      </c>
      <c r="B17" s="215" t="s">
        <v>55</v>
      </c>
      <c r="C17" s="216">
        <v>4172</v>
      </c>
      <c r="D17" s="217">
        <v>50000</v>
      </c>
      <c r="E17" s="218">
        <v>50000</v>
      </c>
      <c r="F17" s="47">
        <v>86478</v>
      </c>
      <c r="G17" s="219">
        <f t="shared" si="0"/>
        <v>1.72956</v>
      </c>
      <c r="H17" s="220">
        <f t="shared" si="2"/>
        <v>20.72818791946309</v>
      </c>
      <c r="I17" s="156"/>
      <c r="J17" s="156"/>
      <c r="K17" s="156"/>
      <c r="L17" s="156"/>
      <c r="M17" s="156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2.75" customHeight="1">
      <c r="A18" s="214">
        <v>642</v>
      </c>
      <c r="B18" s="215" t="s">
        <v>56</v>
      </c>
      <c r="C18" s="216">
        <v>1862785</v>
      </c>
      <c r="D18" s="217">
        <v>2300000</v>
      </c>
      <c r="E18" s="218">
        <v>2300000</v>
      </c>
      <c r="F18" s="47">
        <v>1406101</v>
      </c>
      <c r="G18" s="219">
        <f t="shared" si="0"/>
        <v>0.6113482608695652</v>
      </c>
      <c r="H18" s="220">
        <f t="shared" si="2"/>
        <v>0.7548380516269994</v>
      </c>
      <c r="I18" s="156"/>
      <c r="J18" s="156"/>
      <c r="K18" s="156"/>
      <c r="L18" s="156"/>
      <c r="M18" s="15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12.75" customHeight="1">
      <c r="A19" s="229">
        <v>65</v>
      </c>
      <c r="B19" s="222" t="s">
        <v>57</v>
      </c>
      <c r="C19" s="223">
        <f>C20+C21+C22</f>
        <v>1102167</v>
      </c>
      <c r="D19" s="224">
        <f>D20+D21+D22</f>
        <v>1110500</v>
      </c>
      <c r="E19" s="225">
        <f>E20+E21+E22</f>
        <v>1110500</v>
      </c>
      <c r="F19" s="226">
        <f>F20+F21+F22</f>
        <v>1230235</v>
      </c>
      <c r="G19" s="227">
        <f t="shared" si="0"/>
        <v>1.1078208014407924</v>
      </c>
      <c r="H19" s="228">
        <f t="shared" si="2"/>
        <v>1.1161965473471807</v>
      </c>
      <c r="I19" s="156"/>
      <c r="J19" s="156"/>
      <c r="K19" s="156"/>
      <c r="L19" s="156"/>
      <c r="M19" s="156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2.75" customHeight="1">
      <c r="A20" s="214">
        <v>651</v>
      </c>
      <c r="B20" s="215" t="s">
        <v>58</v>
      </c>
      <c r="C20" s="216">
        <v>187412</v>
      </c>
      <c r="D20" s="217">
        <v>70000</v>
      </c>
      <c r="E20" s="218">
        <v>70000</v>
      </c>
      <c r="F20" s="47">
        <v>57190</v>
      </c>
      <c r="G20" s="219">
        <f t="shared" si="0"/>
        <v>0.817</v>
      </c>
      <c r="H20" s="220">
        <f t="shared" si="2"/>
        <v>0.30515655347576465</v>
      </c>
      <c r="I20" s="156"/>
      <c r="J20" s="156"/>
      <c r="K20" s="156"/>
      <c r="L20" s="156"/>
      <c r="M20" s="15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12.75" customHeight="1">
      <c r="A21" s="214">
        <v>652</v>
      </c>
      <c r="B21" s="215" t="s">
        <v>59</v>
      </c>
      <c r="C21" s="216">
        <v>177228</v>
      </c>
      <c r="D21" s="217">
        <v>290500</v>
      </c>
      <c r="E21" s="218">
        <v>290500</v>
      </c>
      <c r="F21" s="47">
        <v>216043</v>
      </c>
      <c r="G21" s="219">
        <f t="shared" si="0"/>
        <v>0.7436936316695353</v>
      </c>
      <c r="H21" s="220">
        <f t="shared" si="2"/>
        <v>1.2190116685850994</v>
      </c>
      <c r="I21" s="156"/>
      <c r="J21" s="156"/>
      <c r="K21" s="156"/>
      <c r="L21" s="156"/>
      <c r="M21" s="15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12.75" customHeight="1">
      <c r="A22" s="214">
        <v>653</v>
      </c>
      <c r="B22" s="215" t="s">
        <v>60</v>
      </c>
      <c r="C22" s="216">
        <v>737527</v>
      </c>
      <c r="D22" s="217">
        <v>750000</v>
      </c>
      <c r="E22" s="218">
        <v>750000</v>
      </c>
      <c r="F22" s="47">
        <v>957002</v>
      </c>
      <c r="G22" s="219">
        <f t="shared" si="0"/>
        <v>1.2760026666666666</v>
      </c>
      <c r="H22" s="220">
        <f t="shared" si="2"/>
        <v>1.2975823257995978</v>
      </c>
      <c r="I22" s="156"/>
      <c r="J22" s="156"/>
      <c r="K22" s="156"/>
      <c r="L22" s="156"/>
      <c r="M22" s="15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12.75" customHeight="1">
      <c r="A23" s="229">
        <v>66</v>
      </c>
      <c r="B23" s="222" t="s">
        <v>61</v>
      </c>
      <c r="C23" s="223">
        <f>C24</f>
        <v>0</v>
      </c>
      <c r="D23" s="224">
        <f>D24</f>
        <v>100000</v>
      </c>
      <c r="E23" s="225">
        <f>E24</f>
        <v>100000</v>
      </c>
      <c r="F23" s="226">
        <f>F24</f>
        <v>0</v>
      </c>
      <c r="G23" s="227">
        <f t="shared" si="0"/>
        <v>0</v>
      </c>
      <c r="H23" s="228">
        <v>0</v>
      </c>
      <c r="I23" s="156"/>
      <c r="J23" s="156"/>
      <c r="K23" s="156"/>
      <c r="L23" s="156"/>
      <c r="M23" s="156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ht="12.75" customHeight="1">
      <c r="A24" s="214">
        <v>663</v>
      </c>
      <c r="B24" s="215" t="s">
        <v>62</v>
      </c>
      <c r="C24" s="216">
        <v>0</v>
      </c>
      <c r="D24" s="217">
        <v>100000</v>
      </c>
      <c r="E24" s="218">
        <f>C24+D24</f>
        <v>100000</v>
      </c>
      <c r="F24" s="47">
        <v>0</v>
      </c>
      <c r="G24" s="219">
        <f t="shared" si="0"/>
        <v>0</v>
      </c>
      <c r="H24" s="220">
        <v>0</v>
      </c>
      <c r="I24" s="156"/>
      <c r="J24" s="156"/>
      <c r="K24" s="156"/>
      <c r="L24" s="156"/>
      <c r="M24" s="156"/>
      <c r="N24" s="15"/>
      <c r="O24" s="230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12.75" customHeight="1">
      <c r="A25" s="229">
        <v>68</v>
      </c>
      <c r="B25" s="222" t="s">
        <v>63</v>
      </c>
      <c r="C25" s="223">
        <f>C26</f>
        <v>0</v>
      </c>
      <c r="D25" s="224">
        <f>D26</f>
        <v>25000</v>
      </c>
      <c r="E25" s="225">
        <f>E26</f>
        <v>25000</v>
      </c>
      <c r="F25" s="226">
        <f>F26</f>
        <v>0</v>
      </c>
      <c r="G25" s="227">
        <f t="shared" si="0"/>
        <v>0</v>
      </c>
      <c r="H25" s="228">
        <v>0</v>
      </c>
      <c r="I25" s="156"/>
      <c r="J25" s="156"/>
      <c r="K25" s="156"/>
      <c r="L25" s="156"/>
      <c r="M25" s="15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12.75" customHeight="1">
      <c r="A26" s="231">
        <v>681</v>
      </c>
      <c r="B26" s="232" t="s">
        <v>64</v>
      </c>
      <c r="C26" s="233"/>
      <c r="D26" s="234">
        <v>25000</v>
      </c>
      <c r="E26" s="235">
        <v>25000</v>
      </c>
      <c r="F26" s="236">
        <v>0</v>
      </c>
      <c r="G26" s="237">
        <f t="shared" si="0"/>
        <v>0</v>
      </c>
      <c r="H26" s="238">
        <v>0</v>
      </c>
      <c r="I26" s="156"/>
      <c r="J26" s="156"/>
      <c r="K26" s="156"/>
      <c r="L26" s="156"/>
      <c r="M26" s="15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ht="15" customHeight="1">
      <c r="A27" s="198">
        <v>7</v>
      </c>
      <c r="B27" s="239" t="s">
        <v>65</v>
      </c>
      <c r="C27" s="240">
        <f>C28+C31</f>
        <v>206469</v>
      </c>
      <c r="D27" s="201">
        <f>D28+D31</f>
        <v>1231400</v>
      </c>
      <c r="E27" s="202">
        <f>E28+E31</f>
        <v>1231400</v>
      </c>
      <c r="F27" s="203">
        <f>F28+F31</f>
        <v>194680.38</v>
      </c>
      <c r="G27" s="204">
        <f t="shared" si="0"/>
        <v>0.1580967841481241</v>
      </c>
      <c r="H27" s="205">
        <f>F27/C27</f>
        <v>0.9429036804556616</v>
      </c>
      <c r="I27" s="156"/>
      <c r="J27" s="156"/>
      <c r="K27" s="156"/>
      <c r="L27" s="156"/>
      <c r="M27" s="15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ht="12.75" customHeight="1">
      <c r="A28" s="241">
        <v>71</v>
      </c>
      <c r="B28" s="242" t="s">
        <v>66</v>
      </c>
      <c r="C28" s="243">
        <f>C29+C30</f>
        <v>204809</v>
      </c>
      <c r="D28" s="209">
        <f>D29+D30</f>
        <v>324400</v>
      </c>
      <c r="E28" s="210">
        <f>E29+E30</f>
        <v>324400</v>
      </c>
      <c r="F28" s="244">
        <f>F29+F30</f>
        <v>190987</v>
      </c>
      <c r="G28" s="245">
        <f t="shared" si="0"/>
        <v>0.5887392108508015</v>
      </c>
      <c r="H28" s="246">
        <f>F28/C28</f>
        <v>0.9325127313741095</v>
      </c>
      <c r="I28" s="156"/>
      <c r="J28" s="156"/>
      <c r="K28" s="156"/>
      <c r="L28" s="156"/>
      <c r="M28" s="15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ht="12.75" customHeight="1">
      <c r="A29" s="214">
        <v>711</v>
      </c>
      <c r="B29" s="215" t="s">
        <v>67</v>
      </c>
      <c r="C29" s="247">
        <v>204809</v>
      </c>
      <c r="D29" s="217">
        <v>200000</v>
      </c>
      <c r="E29" s="218">
        <v>200000</v>
      </c>
      <c r="F29" s="47">
        <v>190987</v>
      </c>
      <c r="G29" s="219">
        <f t="shared" si="0"/>
        <v>0.954935</v>
      </c>
      <c r="H29" s="220">
        <f>F29/C29</f>
        <v>0.9325127313741095</v>
      </c>
      <c r="I29" s="156"/>
      <c r="J29" s="156"/>
      <c r="K29" s="156"/>
      <c r="L29" s="156"/>
      <c r="M29" s="15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ht="12.75" customHeight="1">
      <c r="A30" s="214">
        <v>711</v>
      </c>
      <c r="B30" s="215" t="s">
        <v>68</v>
      </c>
      <c r="C30" s="247">
        <v>0</v>
      </c>
      <c r="D30" s="217">
        <v>124400</v>
      </c>
      <c r="E30" s="218">
        <v>124400</v>
      </c>
      <c r="F30" s="248">
        <v>0</v>
      </c>
      <c r="G30" s="219">
        <f t="shared" si="0"/>
        <v>0</v>
      </c>
      <c r="H30" s="220">
        <v>0</v>
      </c>
      <c r="I30" s="156"/>
      <c r="J30" s="156"/>
      <c r="K30" s="156"/>
      <c r="L30" s="156"/>
      <c r="M30" s="15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2.75" customHeight="1">
      <c r="A31" s="249">
        <v>72</v>
      </c>
      <c r="B31" s="250" t="s">
        <v>69</v>
      </c>
      <c r="C31" s="251">
        <f>C32+C33</f>
        <v>1660</v>
      </c>
      <c r="D31" s="224">
        <f>D32+D33</f>
        <v>907000</v>
      </c>
      <c r="E31" s="225">
        <f>E32+E33</f>
        <v>907000</v>
      </c>
      <c r="F31" s="226">
        <f>F32+F33</f>
        <v>3693.38</v>
      </c>
      <c r="G31" s="227">
        <f t="shared" si="0"/>
        <v>0.0040720837927232635</v>
      </c>
      <c r="H31" s="228">
        <f>F31/C31</f>
        <v>2.2249277108433736</v>
      </c>
      <c r="I31" s="156"/>
      <c r="J31" s="156"/>
      <c r="K31" s="156"/>
      <c r="L31" s="156"/>
      <c r="M31" s="15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2.75" customHeight="1">
      <c r="A32" s="214">
        <v>721</v>
      </c>
      <c r="B32" s="215" t="s">
        <v>70</v>
      </c>
      <c r="C32" s="247">
        <v>0</v>
      </c>
      <c r="D32" s="217">
        <v>227000</v>
      </c>
      <c r="E32" s="218">
        <v>227000</v>
      </c>
      <c r="F32" s="248">
        <v>0</v>
      </c>
      <c r="G32" s="219">
        <f t="shared" si="0"/>
        <v>0</v>
      </c>
      <c r="H32" s="220">
        <v>0</v>
      </c>
      <c r="I32" s="156"/>
      <c r="J32" s="156"/>
      <c r="K32" s="156"/>
      <c r="L32" s="156"/>
      <c r="M32" s="15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2.75" customHeight="1">
      <c r="A33" s="252">
        <v>721</v>
      </c>
      <c r="B33" s="253" t="s">
        <v>71</v>
      </c>
      <c r="C33" s="254">
        <v>1660</v>
      </c>
      <c r="D33" s="255">
        <v>680000</v>
      </c>
      <c r="E33" s="256">
        <v>680000</v>
      </c>
      <c r="F33" s="257">
        <v>3693.38</v>
      </c>
      <c r="G33" s="258">
        <f t="shared" si="0"/>
        <v>0.0054314411764705885</v>
      </c>
      <c r="H33" s="259">
        <f>F33/C33</f>
        <v>2.2249277108433736</v>
      </c>
      <c r="I33" s="156"/>
      <c r="J33" s="156"/>
      <c r="K33" s="156"/>
      <c r="L33" s="156"/>
      <c r="M33" s="15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2.75">
      <c r="A34" s="175"/>
      <c r="C34" s="260"/>
      <c r="F34" s="156"/>
      <c r="G34" s="156"/>
      <c r="H34" s="156"/>
      <c r="I34" s="156"/>
      <c r="J34" s="156"/>
      <c r="K34" s="156"/>
      <c r="L34" s="156"/>
      <c r="M34" s="15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2.75">
      <c r="A35" s="175"/>
      <c r="F35" s="156"/>
      <c r="G35" s="156"/>
      <c r="H35" s="156"/>
      <c r="I35" s="156"/>
      <c r="J35" s="156"/>
      <c r="K35" s="156"/>
      <c r="L35" s="156"/>
      <c r="M35" s="15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2.75">
      <c r="A36" s="175"/>
      <c r="F36" s="156"/>
      <c r="G36" s="156"/>
      <c r="H36" s="156"/>
      <c r="I36" s="156"/>
      <c r="J36" s="156"/>
      <c r="K36" s="156"/>
      <c r="L36" s="156"/>
      <c r="M36" s="15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6:38" ht="12.75">
      <c r="F37" s="156"/>
      <c r="G37" s="156"/>
      <c r="H37" s="156"/>
      <c r="I37" s="156"/>
      <c r="J37" s="156"/>
      <c r="K37" s="156"/>
      <c r="L37" s="156"/>
      <c r="M37" s="156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6:38" ht="12.75">
      <c r="F38" s="156"/>
      <c r="G38" s="156"/>
      <c r="H38" s="156"/>
      <c r="I38" s="156"/>
      <c r="J38" s="156"/>
      <c r="K38" s="156"/>
      <c r="L38" s="156"/>
      <c r="M38" s="15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6:38" ht="12.75">
      <c r="F39" s="156"/>
      <c r="G39" s="156"/>
      <c r="H39" s="156"/>
      <c r="I39" s="156"/>
      <c r="J39" s="156"/>
      <c r="K39" s="156"/>
      <c r="L39" s="156"/>
      <c r="M39" s="156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6:38" ht="12.75">
      <c r="F40" s="156"/>
      <c r="G40" s="156"/>
      <c r="H40" s="156"/>
      <c r="I40" s="156"/>
      <c r="J40" s="156"/>
      <c r="K40" s="156"/>
      <c r="L40" s="156"/>
      <c r="M40" s="156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6:38" ht="12.75">
      <c r="F41" s="156"/>
      <c r="G41" s="156"/>
      <c r="H41" s="156"/>
      <c r="I41" s="156"/>
      <c r="J41" s="156"/>
      <c r="K41" s="156"/>
      <c r="L41" s="156"/>
      <c r="M41" s="156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6:38" ht="12.75">
      <c r="F42" s="156"/>
      <c r="G42" s="156"/>
      <c r="H42" s="156"/>
      <c r="I42" s="156"/>
      <c r="J42" s="156"/>
      <c r="K42" s="156"/>
      <c r="L42" s="156"/>
      <c r="M42" s="156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6:38" ht="12.75">
      <c r="F43" s="156"/>
      <c r="G43" s="156"/>
      <c r="H43" s="156"/>
      <c r="I43" s="156"/>
      <c r="J43" s="156"/>
      <c r="K43" s="156"/>
      <c r="L43" s="156"/>
      <c r="M43" s="156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6:13" ht="12.75">
      <c r="F44" s="156"/>
      <c r="G44" s="156"/>
      <c r="H44" s="156"/>
      <c r="I44" s="156"/>
      <c r="J44" s="156"/>
      <c r="K44" s="156"/>
      <c r="L44" s="156"/>
      <c r="M44" s="156"/>
    </row>
    <row r="45" spans="6:13" ht="12.75">
      <c r="F45" s="156"/>
      <c r="G45" s="156"/>
      <c r="H45" s="156"/>
      <c r="I45" s="156"/>
      <c r="J45" s="156"/>
      <c r="K45" s="156"/>
      <c r="L45" s="156"/>
      <c r="M45" s="156"/>
    </row>
    <row r="46" spans="1:13" ht="12.75">
      <c r="A46" s="15"/>
      <c r="B46" s="15"/>
      <c r="C46" s="15"/>
      <c r="D46" s="15"/>
      <c r="E46" s="15"/>
      <c r="F46" s="15"/>
      <c r="G46" s="15"/>
      <c r="H46" s="15"/>
      <c r="I46" s="15"/>
      <c r="J46" s="156"/>
      <c r="K46" s="156"/>
      <c r="L46" s="156"/>
      <c r="M46" s="156"/>
    </row>
    <row r="47" spans="1:13" ht="12.75">
      <c r="A47" s="15"/>
      <c r="B47" s="15"/>
      <c r="C47" s="15"/>
      <c r="D47" s="15"/>
      <c r="E47" s="15"/>
      <c r="F47" s="15"/>
      <c r="G47" s="15"/>
      <c r="H47" s="15"/>
      <c r="I47" s="15"/>
      <c r="J47" s="156"/>
      <c r="K47" s="156"/>
      <c r="L47" s="156"/>
      <c r="M47" s="156"/>
    </row>
    <row r="48" spans="1:13" ht="12.75">
      <c r="A48" s="15"/>
      <c r="B48" s="15"/>
      <c r="C48" s="15"/>
      <c r="D48" s="15"/>
      <c r="E48" s="15"/>
      <c r="F48" s="15"/>
      <c r="G48" s="15"/>
      <c r="H48" s="15"/>
      <c r="I48" s="15"/>
      <c r="J48" s="156"/>
      <c r="K48" s="156"/>
      <c r="L48" s="156"/>
      <c r="M48" s="156"/>
    </row>
    <row r="49" spans="1:13" ht="12.75">
      <c r="A49" s="15"/>
      <c r="B49" s="15"/>
      <c r="C49" s="15"/>
      <c r="D49" s="15"/>
      <c r="E49" s="15"/>
      <c r="F49" s="15"/>
      <c r="G49" s="15"/>
      <c r="H49" s="15"/>
      <c r="I49" s="15"/>
      <c r="J49" s="156"/>
      <c r="K49" s="156"/>
      <c r="L49" s="156"/>
      <c r="M49" s="156"/>
    </row>
    <row r="50" spans="1:13" ht="12.75">
      <c r="A50" s="15"/>
      <c r="B50" s="15"/>
      <c r="C50" s="15"/>
      <c r="D50" s="15"/>
      <c r="E50" s="15"/>
      <c r="F50" s="15"/>
      <c r="G50" s="15"/>
      <c r="H50" s="15"/>
      <c r="I50" s="15"/>
      <c r="J50" s="156"/>
      <c r="K50" s="156"/>
      <c r="L50" s="156"/>
      <c r="M50" s="156"/>
    </row>
    <row r="51" spans="1:13" ht="12.75">
      <c r="A51" s="15"/>
      <c r="B51" s="15"/>
      <c r="C51" s="15"/>
      <c r="D51" s="15"/>
      <c r="E51" s="15"/>
      <c r="F51" s="15"/>
      <c r="G51" s="15"/>
      <c r="H51" s="15"/>
      <c r="I51" s="15"/>
      <c r="J51" s="156"/>
      <c r="K51" s="156"/>
      <c r="L51" s="156"/>
      <c r="M51" s="156"/>
    </row>
    <row r="52" spans="1:13" ht="12.75">
      <c r="A52" s="15"/>
      <c r="B52" s="15"/>
      <c r="C52" s="15"/>
      <c r="D52" s="15"/>
      <c r="E52" s="15"/>
      <c r="F52" s="15"/>
      <c r="G52" s="15"/>
      <c r="H52" s="15"/>
      <c r="I52" s="15"/>
      <c r="J52" s="156"/>
      <c r="K52" s="156"/>
      <c r="L52" s="156"/>
      <c r="M52" s="156"/>
    </row>
    <row r="53" spans="1:13" ht="12.75">
      <c r="A53" s="15"/>
      <c r="B53" s="15"/>
      <c r="C53" s="15"/>
      <c r="D53" s="15"/>
      <c r="E53" s="15"/>
      <c r="F53" s="15"/>
      <c r="G53" s="15"/>
      <c r="H53" s="15"/>
      <c r="I53" s="15"/>
      <c r="J53" s="156"/>
      <c r="K53" s="156"/>
      <c r="L53" s="156"/>
      <c r="M53" s="156"/>
    </row>
    <row r="54" spans="1:13" ht="12.75">
      <c r="A54" s="15"/>
      <c r="B54" s="15"/>
      <c r="C54" s="15"/>
      <c r="D54" s="15"/>
      <c r="E54" s="15"/>
      <c r="F54" s="15"/>
      <c r="G54" s="15"/>
      <c r="H54" s="15"/>
      <c r="I54" s="15"/>
      <c r="J54" s="156"/>
      <c r="K54" s="156"/>
      <c r="L54" s="156"/>
      <c r="M54" s="156"/>
    </row>
    <row r="55" spans="1:13" ht="12.75">
      <c r="A55" s="15"/>
      <c r="B55" s="15"/>
      <c r="C55" s="15"/>
      <c r="D55" s="15"/>
      <c r="E55" s="15"/>
      <c r="F55" s="15"/>
      <c r="G55" s="15"/>
      <c r="H55" s="15"/>
      <c r="I55" s="15"/>
      <c r="J55" s="156"/>
      <c r="K55" s="156"/>
      <c r="L55" s="156"/>
      <c r="M55" s="156"/>
    </row>
    <row r="56" spans="1:13" ht="12.75">
      <c r="A56" s="15"/>
      <c r="B56" s="15"/>
      <c r="C56" s="15"/>
      <c r="D56" s="15"/>
      <c r="E56" s="15"/>
      <c r="F56" s="15"/>
      <c r="G56" s="15"/>
      <c r="H56" s="15"/>
      <c r="I56" s="15"/>
      <c r="J56" s="156"/>
      <c r="K56" s="156"/>
      <c r="L56" s="156"/>
      <c r="M56" s="156"/>
    </row>
    <row r="57" spans="1:13" ht="12.75">
      <c r="A57" s="15"/>
      <c r="B57" s="15"/>
      <c r="C57" s="15"/>
      <c r="D57" s="15"/>
      <c r="E57" s="15"/>
      <c r="F57" s="15"/>
      <c r="G57" s="15"/>
      <c r="H57" s="15"/>
      <c r="I57" s="15"/>
      <c r="J57" s="156"/>
      <c r="K57" s="156"/>
      <c r="L57" s="156"/>
      <c r="M57" s="156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</sheetData>
  <sheetProtection selectLockedCells="1" selectUnlockedCells="1"/>
  <mergeCells count="8"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N31" sqref="N31"/>
    </sheetView>
  </sheetViews>
  <sheetFormatPr defaultColWidth="9.140625" defaultRowHeight="12.75"/>
  <cols>
    <col min="1" max="1" width="7.00390625" style="4" customWidth="1"/>
    <col min="2" max="2" width="54.8515625" style="107" customWidth="1"/>
    <col min="3" max="8" width="11.57421875" style="4" customWidth="1"/>
    <col min="9" max="16384" width="8.7109375" style="4" customWidth="1"/>
  </cols>
  <sheetData>
    <row r="1" spans="1:16" ht="24.75" customHeight="1">
      <c r="A1" s="261"/>
      <c r="B1" s="262" t="s">
        <v>72</v>
      </c>
      <c r="C1" s="263"/>
      <c r="F1" s="180"/>
      <c r="G1" s="180"/>
      <c r="H1" s="180"/>
      <c r="I1" s="180"/>
      <c r="J1" s="103"/>
      <c r="K1" s="103"/>
      <c r="L1" s="103"/>
      <c r="M1" s="103"/>
      <c r="N1" s="103"/>
      <c r="O1" s="103"/>
      <c r="P1" s="103"/>
    </row>
    <row r="2" spans="1:16" ht="12.75">
      <c r="A2" s="264"/>
      <c r="B2" s="152"/>
      <c r="C2" s="114"/>
      <c r="D2" s="106"/>
      <c r="E2" s="106"/>
      <c r="F2" s="106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24.75" customHeight="1">
      <c r="A3" s="265" t="s">
        <v>32</v>
      </c>
      <c r="B3" s="266" t="s">
        <v>73</v>
      </c>
      <c r="C3" s="116" t="s">
        <v>11</v>
      </c>
      <c r="D3" s="116" t="s">
        <v>12</v>
      </c>
      <c r="E3" s="116" t="s">
        <v>13</v>
      </c>
      <c r="F3" s="117" t="s">
        <v>14</v>
      </c>
      <c r="G3" s="116" t="s">
        <v>34</v>
      </c>
      <c r="H3" s="118" t="s">
        <v>35</v>
      </c>
      <c r="I3" s="180"/>
      <c r="J3" s="180"/>
      <c r="K3" s="180"/>
      <c r="L3" s="180"/>
      <c r="M3" s="180"/>
      <c r="N3" s="180"/>
      <c r="O3" s="180"/>
      <c r="P3" s="180"/>
    </row>
    <row r="4" spans="1:16" ht="12.75">
      <c r="A4" s="267"/>
      <c r="B4" s="268"/>
      <c r="C4" s="116"/>
      <c r="D4" s="116"/>
      <c r="E4" s="116"/>
      <c r="F4" s="117"/>
      <c r="G4" s="116"/>
      <c r="H4" s="118"/>
      <c r="I4" s="269"/>
      <c r="J4" s="180"/>
      <c r="K4" s="180"/>
      <c r="L4" s="180"/>
      <c r="M4" s="180"/>
      <c r="N4" s="180"/>
      <c r="O4" s="180"/>
      <c r="P4" s="180"/>
    </row>
    <row r="5" spans="1:16" ht="12.75" customHeight="1">
      <c r="A5" s="185">
        <v>1</v>
      </c>
      <c r="B5" s="186">
        <v>2</v>
      </c>
      <c r="C5" s="270">
        <v>3</v>
      </c>
      <c r="D5" s="271">
        <v>4</v>
      </c>
      <c r="E5" s="272">
        <v>5</v>
      </c>
      <c r="F5" s="188">
        <v>6</v>
      </c>
      <c r="G5" s="188">
        <v>7</v>
      </c>
      <c r="H5" s="189">
        <v>8</v>
      </c>
      <c r="I5" s="103"/>
      <c r="J5" s="180"/>
      <c r="K5" s="180"/>
      <c r="L5" s="180"/>
      <c r="M5" s="180"/>
      <c r="N5" s="180"/>
      <c r="O5" s="180"/>
      <c r="P5" s="180"/>
    </row>
    <row r="6" spans="1:16" ht="26.25" customHeight="1">
      <c r="A6" s="273"/>
      <c r="B6" s="274" t="s">
        <v>74</v>
      </c>
      <c r="C6" s="192">
        <f>C7+C32</f>
        <v>7026735</v>
      </c>
      <c r="D6" s="275">
        <f>D7+D32</f>
        <v>9967900</v>
      </c>
      <c r="E6" s="276">
        <f>E7+E32</f>
        <v>9967900</v>
      </c>
      <c r="F6" s="195">
        <f>F7+F32</f>
        <v>6335304</v>
      </c>
      <c r="G6" s="277">
        <f aca="true" t="shared" si="0" ref="G6:G29">F6/E6</f>
        <v>0.6355705815668296</v>
      </c>
      <c r="H6" s="278">
        <f aca="true" t="shared" si="1" ref="H6:H15">F6/C6</f>
        <v>0.9015999607214445</v>
      </c>
      <c r="I6" s="103"/>
      <c r="J6" s="180"/>
      <c r="K6" s="180"/>
      <c r="L6" s="180"/>
      <c r="M6" s="180"/>
      <c r="N6" s="180"/>
      <c r="O6" s="180"/>
      <c r="P6" s="180"/>
    </row>
    <row r="7" spans="1:16" s="285" customFormat="1" ht="15" customHeight="1">
      <c r="A7" s="279">
        <v>3</v>
      </c>
      <c r="B7" s="199" t="s">
        <v>72</v>
      </c>
      <c r="C7" s="200">
        <f>C8+C12+C18+C20+C23+C26+C28</f>
        <v>5912280</v>
      </c>
      <c r="D7" s="280">
        <f>D8+D12+D18+D20+D23+D26+D28</f>
        <v>6499900</v>
      </c>
      <c r="E7" s="281">
        <f>E8+E12+E18+E20+E23+E26+E28</f>
        <v>6861900</v>
      </c>
      <c r="F7" s="282">
        <f>F8+F12+F18+F20+F23+F26+F28</f>
        <v>5336447</v>
      </c>
      <c r="G7" s="283">
        <f t="shared" si="0"/>
        <v>0.777692330112651</v>
      </c>
      <c r="H7" s="284">
        <f t="shared" si="1"/>
        <v>0.9026039023862199</v>
      </c>
      <c r="I7" s="103"/>
      <c r="J7" s="269"/>
      <c r="K7" s="269"/>
      <c r="L7" s="269"/>
      <c r="M7" s="269"/>
      <c r="N7" s="269"/>
      <c r="O7" s="269"/>
      <c r="P7" s="269"/>
    </row>
    <row r="8" spans="1:16" s="180" customFormat="1" ht="12.75">
      <c r="A8" s="134">
        <v>31</v>
      </c>
      <c r="B8" s="207" t="s">
        <v>75</v>
      </c>
      <c r="C8" s="208">
        <f>C9+C10+C11</f>
        <v>1244659</v>
      </c>
      <c r="D8" s="286">
        <f>D9+D10+D11</f>
        <v>1046000</v>
      </c>
      <c r="E8" s="287">
        <f>E9+E10+E11</f>
        <v>1046000</v>
      </c>
      <c r="F8" s="209">
        <f>F9+F10+F11</f>
        <v>1035740</v>
      </c>
      <c r="G8" s="288">
        <f t="shared" si="0"/>
        <v>0.9901912045889101</v>
      </c>
      <c r="H8" s="289">
        <f t="shared" si="1"/>
        <v>0.8321476002664183</v>
      </c>
      <c r="J8" s="103"/>
      <c r="K8" s="103"/>
      <c r="L8" s="103"/>
      <c r="M8" s="103"/>
      <c r="N8" s="103"/>
      <c r="O8" s="103"/>
      <c r="P8" s="103"/>
    </row>
    <row r="9" spans="1:16" s="69" customFormat="1" ht="12.75">
      <c r="A9" s="290">
        <v>311</v>
      </c>
      <c r="B9" s="291" t="s">
        <v>76</v>
      </c>
      <c r="C9" s="292">
        <v>830396</v>
      </c>
      <c r="D9" s="293">
        <v>870000</v>
      </c>
      <c r="E9" s="294">
        <v>870000</v>
      </c>
      <c r="F9" s="217">
        <v>866963</v>
      </c>
      <c r="G9" s="295">
        <f t="shared" si="0"/>
        <v>0.9965091954022989</v>
      </c>
      <c r="H9" s="296">
        <f t="shared" si="1"/>
        <v>1.0440356167418918</v>
      </c>
      <c r="I9" s="180"/>
      <c r="J9" s="103"/>
      <c r="K9" s="103"/>
      <c r="L9" s="103"/>
      <c r="M9" s="103"/>
      <c r="N9" s="103"/>
      <c r="O9" s="103"/>
      <c r="P9" s="103"/>
    </row>
    <row r="10" spans="1:16" s="180" customFormat="1" ht="12.75">
      <c r="A10" s="290">
        <v>312</v>
      </c>
      <c r="B10" s="291" t="s">
        <v>77</v>
      </c>
      <c r="C10" s="292">
        <v>269736</v>
      </c>
      <c r="D10" s="293">
        <v>35000</v>
      </c>
      <c r="E10" s="294">
        <v>35000</v>
      </c>
      <c r="F10" s="217">
        <v>28500</v>
      </c>
      <c r="G10" s="295">
        <f t="shared" si="0"/>
        <v>0.8142857142857143</v>
      </c>
      <c r="H10" s="296">
        <f t="shared" si="1"/>
        <v>0.10565886644719281</v>
      </c>
      <c r="J10" s="103"/>
      <c r="K10" s="103"/>
      <c r="L10" s="103"/>
      <c r="M10" s="103"/>
      <c r="N10" s="103"/>
      <c r="O10" s="103"/>
      <c r="P10" s="103"/>
    </row>
    <row r="11" spans="1:16" ht="12.75">
      <c r="A11" s="290">
        <v>313</v>
      </c>
      <c r="B11" s="291" t="s">
        <v>78</v>
      </c>
      <c r="C11" s="292">
        <v>144527</v>
      </c>
      <c r="D11" s="293">
        <v>141000</v>
      </c>
      <c r="E11" s="294">
        <v>141000</v>
      </c>
      <c r="F11" s="217">
        <v>140277</v>
      </c>
      <c r="G11" s="295">
        <f t="shared" si="0"/>
        <v>0.994872340425532</v>
      </c>
      <c r="H11" s="296">
        <f t="shared" si="1"/>
        <v>0.9705937298913005</v>
      </c>
      <c r="I11" s="180"/>
      <c r="J11" s="180"/>
      <c r="K11" s="180"/>
      <c r="L11" s="180"/>
      <c r="M11" s="180"/>
      <c r="N11" s="180"/>
      <c r="O11" s="180"/>
      <c r="P11" s="180"/>
    </row>
    <row r="12" spans="1:16" ht="12.75">
      <c r="A12" s="297">
        <v>32</v>
      </c>
      <c r="B12" s="298" t="s">
        <v>79</v>
      </c>
      <c r="C12" s="223">
        <f>C13+C14+C15+C16+C17</f>
        <v>2388851</v>
      </c>
      <c r="D12" s="299">
        <f>D13+D14+D15+D16+D17</f>
        <v>2860000</v>
      </c>
      <c r="E12" s="300">
        <f>E13+E14+E15+E16+E17</f>
        <v>3102000</v>
      </c>
      <c r="F12" s="224">
        <f>F13+F14+F15+F16+F17</f>
        <v>2404204</v>
      </c>
      <c r="G12" s="301">
        <f t="shared" si="0"/>
        <v>0.7750496453900709</v>
      </c>
      <c r="H12" s="302">
        <f t="shared" si="1"/>
        <v>1.0064269391435463</v>
      </c>
      <c r="I12" s="180"/>
      <c r="J12" s="180"/>
      <c r="K12" s="180"/>
      <c r="L12" s="180"/>
      <c r="M12" s="180"/>
      <c r="N12" s="180"/>
      <c r="O12" s="180"/>
      <c r="P12" s="180"/>
    </row>
    <row r="13" spans="1:16" ht="12.75">
      <c r="A13" s="290">
        <v>321</v>
      </c>
      <c r="B13" s="291" t="s">
        <v>80</v>
      </c>
      <c r="C13" s="292">
        <v>42126</v>
      </c>
      <c r="D13" s="293">
        <v>47000</v>
      </c>
      <c r="E13" s="294">
        <v>47000</v>
      </c>
      <c r="F13" s="217">
        <v>41860</v>
      </c>
      <c r="G13" s="295">
        <f t="shared" si="0"/>
        <v>0.8906382978723404</v>
      </c>
      <c r="H13" s="296">
        <f t="shared" si="1"/>
        <v>0.9936856098371551</v>
      </c>
      <c r="I13" s="180"/>
      <c r="J13" s="180"/>
      <c r="K13" s="180"/>
      <c r="L13" s="180"/>
      <c r="M13" s="180"/>
      <c r="N13" s="180"/>
      <c r="O13" s="180"/>
      <c r="P13" s="180"/>
    </row>
    <row r="14" spans="1:16" ht="12.75">
      <c r="A14" s="290">
        <v>322</v>
      </c>
      <c r="B14" s="291" t="s">
        <v>81</v>
      </c>
      <c r="C14" s="292">
        <v>266407</v>
      </c>
      <c r="D14" s="293">
        <v>308000</v>
      </c>
      <c r="E14" s="294">
        <v>308000</v>
      </c>
      <c r="F14" s="217">
        <v>221018</v>
      </c>
      <c r="G14" s="295">
        <f t="shared" si="0"/>
        <v>0.7175909090909091</v>
      </c>
      <c r="H14" s="296">
        <f t="shared" si="1"/>
        <v>0.8296253476823057</v>
      </c>
      <c r="I14" s="180"/>
      <c r="J14" s="180"/>
      <c r="K14" s="180"/>
      <c r="L14" s="180"/>
      <c r="M14" s="180"/>
      <c r="N14" s="180"/>
      <c r="O14" s="180"/>
      <c r="P14" s="180"/>
    </row>
    <row r="15" spans="1:16" ht="12.75">
      <c r="A15" s="290">
        <v>323</v>
      </c>
      <c r="B15" s="291" t="s">
        <v>82</v>
      </c>
      <c r="C15" s="292">
        <v>1573702</v>
      </c>
      <c r="D15" s="293">
        <v>1918500</v>
      </c>
      <c r="E15" s="294">
        <v>1918500</v>
      </c>
      <c r="F15" s="217">
        <v>1570994</v>
      </c>
      <c r="G15" s="295">
        <f t="shared" si="0"/>
        <v>0.8188657805577274</v>
      </c>
      <c r="H15" s="296">
        <f t="shared" si="1"/>
        <v>0.9982792167767468</v>
      </c>
      <c r="I15" s="180"/>
      <c r="J15" s="180"/>
      <c r="K15" s="180"/>
      <c r="L15" s="180"/>
      <c r="M15" s="180"/>
      <c r="N15" s="180"/>
      <c r="O15" s="180"/>
      <c r="P15" s="180"/>
    </row>
    <row r="16" spans="1:16" ht="12.75">
      <c r="A16" s="290">
        <v>324</v>
      </c>
      <c r="B16" s="291" t="s">
        <v>83</v>
      </c>
      <c r="C16" s="292"/>
      <c r="D16" s="293">
        <v>3000</v>
      </c>
      <c r="E16" s="294">
        <v>3000</v>
      </c>
      <c r="F16" s="217">
        <v>0</v>
      </c>
      <c r="G16" s="295">
        <f t="shared" si="0"/>
        <v>0</v>
      </c>
      <c r="H16" s="296">
        <v>0</v>
      </c>
      <c r="I16" s="180"/>
      <c r="J16" s="180"/>
      <c r="K16" s="180"/>
      <c r="L16" s="180"/>
      <c r="M16" s="180"/>
      <c r="N16" s="180"/>
      <c r="O16" s="180"/>
      <c r="P16" s="180"/>
    </row>
    <row r="17" spans="1:16" ht="12.75">
      <c r="A17" s="290">
        <v>329</v>
      </c>
      <c r="B17" s="291" t="s">
        <v>84</v>
      </c>
      <c r="C17" s="292">
        <v>506616</v>
      </c>
      <c r="D17" s="293">
        <v>583500</v>
      </c>
      <c r="E17" s="292">
        <v>825500</v>
      </c>
      <c r="F17" s="217">
        <v>570332</v>
      </c>
      <c r="G17" s="295">
        <f t="shared" si="0"/>
        <v>0.690892792247123</v>
      </c>
      <c r="H17" s="296">
        <f>F17/C17</f>
        <v>1.125767839941889</v>
      </c>
      <c r="I17" s="180"/>
      <c r="J17" s="180"/>
      <c r="K17" s="180"/>
      <c r="L17" s="180"/>
      <c r="M17" s="180"/>
      <c r="N17" s="180"/>
      <c r="O17" s="180"/>
      <c r="P17" s="180"/>
    </row>
    <row r="18" spans="1:16" ht="12.75">
      <c r="A18" s="297">
        <v>34</v>
      </c>
      <c r="B18" s="298" t="s">
        <v>85</v>
      </c>
      <c r="C18" s="223">
        <f>C19</f>
        <v>22897</v>
      </c>
      <c r="D18" s="299">
        <f>D19</f>
        <v>31000</v>
      </c>
      <c r="E18" s="223">
        <f>E19</f>
        <v>31000</v>
      </c>
      <c r="F18" s="224">
        <f>F19</f>
        <v>15710</v>
      </c>
      <c r="G18" s="301">
        <f t="shared" si="0"/>
        <v>0.506774193548387</v>
      </c>
      <c r="H18" s="302">
        <f>F18/C18</f>
        <v>0.6861160850766476</v>
      </c>
      <c r="I18" s="180"/>
      <c r="J18" s="180"/>
      <c r="K18" s="180"/>
      <c r="L18" s="180"/>
      <c r="M18" s="180"/>
      <c r="N18" s="180"/>
      <c r="O18" s="180"/>
      <c r="P18" s="180"/>
    </row>
    <row r="19" spans="1:16" ht="12.75">
      <c r="A19" s="290">
        <v>343</v>
      </c>
      <c r="B19" s="291" t="s">
        <v>86</v>
      </c>
      <c r="C19" s="292">
        <v>22897</v>
      </c>
      <c r="D19" s="293">
        <v>31000</v>
      </c>
      <c r="E19" s="294">
        <v>31000</v>
      </c>
      <c r="F19" s="217">
        <v>15710</v>
      </c>
      <c r="G19" s="295">
        <f t="shared" si="0"/>
        <v>0.506774193548387</v>
      </c>
      <c r="H19" s="296">
        <f>F19/C19</f>
        <v>0.6861160850766476</v>
      </c>
      <c r="I19" s="180"/>
      <c r="J19" s="180"/>
      <c r="K19" s="180"/>
      <c r="L19" s="180"/>
      <c r="M19" s="180"/>
      <c r="N19" s="180"/>
      <c r="O19" s="180"/>
      <c r="P19" s="180"/>
    </row>
    <row r="20" spans="1:16" ht="12.75">
      <c r="A20" s="303">
        <v>35</v>
      </c>
      <c r="B20" s="222" t="s">
        <v>87</v>
      </c>
      <c r="C20" s="223">
        <f>C21+C22</f>
        <v>292770</v>
      </c>
      <c r="D20" s="299">
        <f>D21+D22</f>
        <v>270000</v>
      </c>
      <c r="E20" s="300">
        <f>E21+E22</f>
        <v>270000</v>
      </c>
      <c r="F20" s="224">
        <f>F21+F22</f>
        <v>53286</v>
      </c>
      <c r="G20" s="301">
        <f t="shared" si="0"/>
        <v>0.19735555555555556</v>
      </c>
      <c r="H20" s="302">
        <f>F20/C20</f>
        <v>0.18200635310994978</v>
      </c>
      <c r="I20" s="180"/>
      <c r="J20" s="180"/>
      <c r="K20" s="180"/>
      <c r="L20" s="180"/>
      <c r="M20" s="180"/>
      <c r="N20" s="180"/>
      <c r="O20" s="180"/>
      <c r="P20" s="180"/>
    </row>
    <row r="21" spans="1:16" ht="12.75">
      <c r="A21" s="304">
        <v>352</v>
      </c>
      <c r="B21" s="305" t="s">
        <v>88</v>
      </c>
      <c r="C21" s="306"/>
      <c r="D21" s="293">
        <v>70000</v>
      </c>
      <c r="E21" s="294">
        <v>70000</v>
      </c>
      <c r="F21" s="217">
        <v>53286</v>
      </c>
      <c r="G21" s="295">
        <f t="shared" si="0"/>
        <v>0.7612285714285715</v>
      </c>
      <c r="H21" s="296">
        <v>0</v>
      </c>
      <c r="I21" s="180"/>
      <c r="J21" s="180"/>
      <c r="K21" s="180"/>
      <c r="L21" s="180"/>
      <c r="M21" s="180"/>
      <c r="N21" s="106"/>
      <c r="O21" s="106"/>
      <c r="P21" s="180"/>
    </row>
    <row r="22" spans="1:16" ht="12.75">
      <c r="A22" s="290">
        <v>352</v>
      </c>
      <c r="B22" s="291" t="s">
        <v>89</v>
      </c>
      <c r="C22" s="293">
        <v>292770</v>
      </c>
      <c r="D22" s="293">
        <v>200000</v>
      </c>
      <c r="E22" s="294">
        <v>200000</v>
      </c>
      <c r="F22" s="217">
        <v>0</v>
      </c>
      <c r="G22" s="295">
        <f t="shared" si="0"/>
        <v>0</v>
      </c>
      <c r="H22" s="296">
        <f aca="true" t="shared" si="2" ref="H22:H29">F22/C22</f>
        <v>0</v>
      </c>
      <c r="I22" s="180"/>
      <c r="J22" s="180"/>
      <c r="K22" s="180"/>
      <c r="L22" s="180"/>
      <c r="M22" s="180"/>
      <c r="N22" s="106"/>
      <c r="O22" s="106"/>
      <c r="P22" s="180"/>
    </row>
    <row r="23" spans="1:16" ht="12.75">
      <c r="A23" s="307">
        <v>36</v>
      </c>
      <c r="B23" s="222" t="s">
        <v>90</v>
      </c>
      <c r="C23" s="223">
        <f>C24+C25</f>
        <v>889658</v>
      </c>
      <c r="D23" s="299">
        <f>D24+D25</f>
        <v>997500</v>
      </c>
      <c r="E23" s="300">
        <f>E24+E25</f>
        <v>1112500</v>
      </c>
      <c r="F23" s="224">
        <f>F24+F25</f>
        <v>876725</v>
      </c>
      <c r="G23" s="301">
        <f t="shared" si="0"/>
        <v>0.7880674157303371</v>
      </c>
      <c r="H23" s="302">
        <f t="shared" si="2"/>
        <v>0.9854629531797612</v>
      </c>
      <c r="I23" s="180"/>
      <c r="J23" s="180"/>
      <c r="K23" s="180"/>
      <c r="L23" s="180"/>
      <c r="M23" s="180"/>
      <c r="N23" s="180"/>
      <c r="O23" s="180"/>
      <c r="P23" s="180"/>
    </row>
    <row r="24" spans="1:16" ht="24.75">
      <c r="A24" s="308">
        <v>367</v>
      </c>
      <c r="B24" s="291" t="s">
        <v>91</v>
      </c>
      <c r="C24" s="293">
        <v>736661</v>
      </c>
      <c r="D24" s="293">
        <v>807000</v>
      </c>
      <c r="E24" s="294">
        <v>917000</v>
      </c>
      <c r="F24" s="217">
        <v>741878</v>
      </c>
      <c r="G24" s="295">
        <f t="shared" si="0"/>
        <v>0.8090272628135223</v>
      </c>
      <c r="H24" s="296">
        <f t="shared" si="2"/>
        <v>1.007081954929065</v>
      </c>
      <c r="I24" s="180"/>
      <c r="J24" s="180"/>
      <c r="K24" s="180"/>
      <c r="L24" s="180"/>
      <c r="M24" s="180"/>
      <c r="N24" s="180"/>
      <c r="O24" s="309"/>
      <c r="P24" s="180"/>
    </row>
    <row r="25" spans="1:16" ht="24.75">
      <c r="A25" s="290">
        <v>367</v>
      </c>
      <c r="B25" s="291" t="s">
        <v>92</v>
      </c>
      <c r="C25" s="293">
        <v>152997</v>
      </c>
      <c r="D25" s="293">
        <v>190500</v>
      </c>
      <c r="E25" s="294">
        <v>195500</v>
      </c>
      <c r="F25" s="217">
        <v>134847</v>
      </c>
      <c r="G25" s="295">
        <f t="shared" si="0"/>
        <v>0.6897544757033248</v>
      </c>
      <c r="H25" s="296">
        <f t="shared" si="2"/>
        <v>0.8813702229455479</v>
      </c>
      <c r="I25" s="180"/>
      <c r="J25" s="180"/>
      <c r="K25" s="180"/>
      <c r="L25" s="180"/>
      <c r="M25" s="180"/>
      <c r="N25" s="180"/>
      <c r="O25" s="180"/>
      <c r="P25" s="180"/>
    </row>
    <row r="26" spans="1:16" ht="24.75">
      <c r="A26" s="310">
        <v>37</v>
      </c>
      <c r="B26" s="298" t="s">
        <v>93</v>
      </c>
      <c r="C26" s="311">
        <f>C27</f>
        <v>357852</v>
      </c>
      <c r="D26" s="299">
        <f>D27</f>
        <v>310000</v>
      </c>
      <c r="E26" s="300">
        <f>E27</f>
        <v>310000</v>
      </c>
      <c r="F26" s="224">
        <f>F27</f>
        <v>253024</v>
      </c>
      <c r="G26" s="301">
        <f t="shared" si="0"/>
        <v>0.8162064516129032</v>
      </c>
      <c r="H26" s="302">
        <f t="shared" si="2"/>
        <v>0.707063255200474</v>
      </c>
      <c r="I26" s="180"/>
      <c r="J26" s="180"/>
      <c r="K26" s="180"/>
      <c r="L26" s="180"/>
      <c r="M26" s="180"/>
      <c r="N26" s="180"/>
      <c r="O26" s="180"/>
      <c r="P26" s="180"/>
    </row>
    <row r="27" spans="1:16" ht="12.75">
      <c r="A27" s="290">
        <v>372</v>
      </c>
      <c r="B27" s="291" t="s">
        <v>94</v>
      </c>
      <c r="C27" s="293">
        <v>357852</v>
      </c>
      <c r="D27" s="293">
        <v>310000</v>
      </c>
      <c r="E27" s="294">
        <v>310000</v>
      </c>
      <c r="F27" s="217">
        <v>253024</v>
      </c>
      <c r="G27" s="295">
        <f t="shared" si="0"/>
        <v>0.8162064516129032</v>
      </c>
      <c r="H27" s="296">
        <f t="shared" si="2"/>
        <v>0.707063255200474</v>
      </c>
      <c r="I27" s="180"/>
      <c r="J27" s="180"/>
      <c r="K27" s="180"/>
      <c r="L27" s="180"/>
      <c r="M27" s="180"/>
      <c r="N27" s="180"/>
      <c r="O27" s="180"/>
      <c r="P27" s="180"/>
    </row>
    <row r="28" spans="1:16" ht="12.75">
      <c r="A28" s="297">
        <v>38</v>
      </c>
      <c r="B28" s="298" t="s">
        <v>95</v>
      </c>
      <c r="C28" s="223">
        <f>C29+C30+C31</f>
        <v>715593</v>
      </c>
      <c r="D28" s="299">
        <f>D29+D30+D31</f>
        <v>985400</v>
      </c>
      <c r="E28" s="300">
        <f>E29+E30+E31</f>
        <v>990400</v>
      </c>
      <c r="F28" s="224">
        <f>F29+F30+F31</f>
        <v>697758</v>
      </c>
      <c r="G28" s="301">
        <f t="shared" si="0"/>
        <v>0.7045214054927302</v>
      </c>
      <c r="H28" s="302">
        <f t="shared" si="2"/>
        <v>0.9750766147796304</v>
      </c>
      <c r="I28" s="180"/>
      <c r="J28" s="180"/>
      <c r="K28" s="180"/>
      <c r="L28" s="180"/>
      <c r="M28" s="180"/>
      <c r="N28" s="180"/>
      <c r="O28" s="180"/>
      <c r="P28" s="180"/>
    </row>
    <row r="29" spans="1:16" ht="12.75">
      <c r="A29" s="290">
        <v>381</v>
      </c>
      <c r="B29" s="291" t="s">
        <v>96</v>
      </c>
      <c r="C29" s="293">
        <v>715593</v>
      </c>
      <c r="D29" s="293">
        <v>785400</v>
      </c>
      <c r="E29" s="294">
        <v>790400</v>
      </c>
      <c r="F29" s="217">
        <v>641332</v>
      </c>
      <c r="G29" s="295">
        <f t="shared" si="0"/>
        <v>0.8114018218623482</v>
      </c>
      <c r="H29" s="296">
        <f t="shared" si="2"/>
        <v>0.8962245298654403</v>
      </c>
      <c r="I29" s="180"/>
      <c r="J29" s="180"/>
      <c r="K29" s="180"/>
      <c r="L29" s="180"/>
      <c r="M29" s="180"/>
      <c r="N29" s="180"/>
      <c r="O29" s="180"/>
      <c r="P29" s="180"/>
    </row>
    <row r="30" spans="1:16" ht="12.75">
      <c r="A30" s="290">
        <v>382</v>
      </c>
      <c r="B30" s="291" t="s">
        <v>97</v>
      </c>
      <c r="C30" s="293">
        <v>0</v>
      </c>
      <c r="D30" s="293">
        <v>0</v>
      </c>
      <c r="E30" s="294">
        <v>0</v>
      </c>
      <c r="F30" s="217">
        <v>0</v>
      </c>
      <c r="G30" s="295">
        <v>0</v>
      </c>
      <c r="H30" s="296">
        <v>0</v>
      </c>
      <c r="I30" s="180"/>
      <c r="J30" s="180"/>
      <c r="K30" s="180"/>
      <c r="L30" s="180"/>
      <c r="M30" s="180"/>
      <c r="N30" s="180"/>
      <c r="O30" s="180"/>
      <c r="P30" s="180"/>
    </row>
    <row r="31" spans="1:16" ht="12.75" customHeight="1">
      <c r="A31" s="312">
        <v>383</v>
      </c>
      <c r="B31" s="313" t="s">
        <v>98</v>
      </c>
      <c r="C31" s="314">
        <v>0</v>
      </c>
      <c r="D31" s="314">
        <v>200000</v>
      </c>
      <c r="E31" s="315">
        <v>200000</v>
      </c>
      <c r="F31" s="234">
        <v>56426</v>
      </c>
      <c r="G31" s="316">
        <f aca="true" t="shared" si="3" ref="G31:G39">F31/E31</f>
        <v>0.28213</v>
      </c>
      <c r="H31" s="317">
        <v>0</v>
      </c>
      <c r="I31" s="180"/>
      <c r="J31" s="180"/>
      <c r="K31" s="180"/>
      <c r="L31" s="180"/>
      <c r="M31" s="180"/>
      <c r="N31" s="180"/>
      <c r="O31" s="180"/>
      <c r="P31" s="180"/>
    </row>
    <row r="32" spans="1:16" ht="15" customHeight="1">
      <c r="A32" s="279">
        <v>4</v>
      </c>
      <c r="B32" s="199" t="s">
        <v>99</v>
      </c>
      <c r="C32" s="200">
        <f>C33+C36</f>
        <v>1114455</v>
      </c>
      <c r="D32" s="280">
        <f>D33+D36</f>
        <v>3468000</v>
      </c>
      <c r="E32" s="281">
        <f>E33+E36</f>
        <v>3106000</v>
      </c>
      <c r="F32" s="160">
        <f>F33+F36</f>
        <v>998857</v>
      </c>
      <c r="G32" s="318">
        <f t="shared" si="3"/>
        <v>0.3215895041854475</v>
      </c>
      <c r="H32" s="319">
        <f>F32/C32</f>
        <v>0.8962739635068262</v>
      </c>
      <c r="I32" s="180"/>
      <c r="J32" s="180"/>
      <c r="K32" s="180"/>
      <c r="L32" s="180"/>
      <c r="M32" s="180"/>
      <c r="N32" s="180"/>
      <c r="O32" s="180"/>
      <c r="P32" s="180"/>
    </row>
    <row r="33" spans="1:16" ht="12.75">
      <c r="A33" s="134">
        <v>41</v>
      </c>
      <c r="B33" s="207" t="s">
        <v>100</v>
      </c>
      <c r="C33" s="208">
        <f>C34+C35</f>
        <v>74287</v>
      </c>
      <c r="D33" s="286">
        <f>D34+D35</f>
        <v>100000</v>
      </c>
      <c r="E33" s="287">
        <f>E34+E35</f>
        <v>125000</v>
      </c>
      <c r="F33" s="209">
        <f>F34+F35</f>
        <v>25000</v>
      </c>
      <c r="G33" s="288">
        <f t="shared" si="3"/>
        <v>0.2</v>
      </c>
      <c r="H33" s="289">
        <f>F33/C33</f>
        <v>0.33653263693512997</v>
      </c>
      <c r="I33" s="180"/>
      <c r="J33" s="180"/>
      <c r="K33" s="180"/>
      <c r="L33" s="180"/>
      <c r="M33" s="180"/>
      <c r="N33" s="180"/>
      <c r="O33" s="180"/>
      <c r="P33" s="180"/>
    </row>
    <row r="34" spans="1:16" ht="12.75">
      <c r="A34" s="290">
        <v>411</v>
      </c>
      <c r="B34" s="291" t="s">
        <v>101</v>
      </c>
      <c r="C34" s="293">
        <v>0</v>
      </c>
      <c r="D34" s="293">
        <v>50000</v>
      </c>
      <c r="E34" s="294">
        <v>50000</v>
      </c>
      <c r="F34" s="217">
        <v>0</v>
      </c>
      <c r="G34" s="295">
        <f t="shared" si="3"/>
        <v>0</v>
      </c>
      <c r="H34" s="296">
        <v>0</v>
      </c>
      <c r="I34" s="180"/>
      <c r="J34" s="180"/>
      <c r="K34" s="180"/>
      <c r="L34" s="180"/>
      <c r="M34" s="180"/>
      <c r="N34" s="180"/>
      <c r="O34" s="180"/>
      <c r="P34" s="180"/>
    </row>
    <row r="35" spans="1:16" ht="12.75">
      <c r="A35" s="290">
        <v>412</v>
      </c>
      <c r="B35" s="291" t="s">
        <v>102</v>
      </c>
      <c r="C35" s="293">
        <v>74287</v>
      </c>
      <c r="D35" s="293">
        <v>50000</v>
      </c>
      <c r="E35" s="294">
        <v>75000</v>
      </c>
      <c r="F35" s="217">
        <v>25000</v>
      </c>
      <c r="G35" s="295">
        <f t="shared" si="3"/>
        <v>0.3333333333333333</v>
      </c>
      <c r="H35" s="296">
        <f>F35/C35</f>
        <v>0.33653263693512997</v>
      </c>
      <c r="I35" s="180"/>
      <c r="J35" s="180"/>
      <c r="K35" s="180"/>
      <c r="L35" s="180"/>
      <c r="M35" s="180"/>
      <c r="N35" s="180"/>
      <c r="O35" s="180"/>
      <c r="P35" s="180"/>
    </row>
    <row r="36" spans="1:16" ht="12.75">
      <c r="A36" s="297">
        <v>42</v>
      </c>
      <c r="B36" s="298" t="s">
        <v>103</v>
      </c>
      <c r="C36" s="223">
        <f>C37+C38+C39</f>
        <v>1040168</v>
      </c>
      <c r="D36" s="299">
        <f>D37+D38+D39</f>
        <v>3368000</v>
      </c>
      <c r="E36" s="300">
        <f>E37+E38+E39</f>
        <v>2981000</v>
      </c>
      <c r="F36" s="224">
        <f>F37+F38+F39</f>
        <v>973857</v>
      </c>
      <c r="G36" s="301">
        <f t="shared" si="3"/>
        <v>0.3266880241529688</v>
      </c>
      <c r="H36" s="302">
        <f>F36/C36</f>
        <v>0.9362497211988833</v>
      </c>
      <c r="I36" s="180"/>
      <c r="J36" s="180"/>
      <c r="K36" s="180"/>
      <c r="L36" s="180"/>
      <c r="M36" s="180"/>
      <c r="N36" s="180"/>
      <c r="O36" s="180"/>
      <c r="P36" s="180"/>
    </row>
    <row r="37" spans="1:16" ht="12.75">
      <c r="A37" s="290">
        <v>421</v>
      </c>
      <c r="B37" s="291" t="s">
        <v>104</v>
      </c>
      <c r="C37" s="293">
        <v>1040168</v>
      </c>
      <c r="D37" s="293">
        <v>3318000</v>
      </c>
      <c r="E37" s="294">
        <v>2931000</v>
      </c>
      <c r="F37" s="217">
        <v>973857</v>
      </c>
      <c r="G37" s="295">
        <f t="shared" si="3"/>
        <v>0.33226100307062434</v>
      </c>
      <c r="H37" s="296">
        <f>F37/C37</f>
        <v>0.9362497211988833</v>
      </c>
      <c r="I37" s="180"/>
      <c r="J37" s="180"/>
      <c r="K37" s="180"/>
      <c r="L37" s="180"/>
      <c r="M37" s="180"/>
      <c r="N37" s="180"/>
      <c r="O37" s="180"/>
      <c r="P37" s="180"/>
    </row>
    <row r="38" spans="1:16" ht="12.75">
      <c r="A38" s="290">
        <v>422</v>
      </c>
      <c r="B38" s="291" t="s">
        <v>105</v>
      </c>
      <c r="C38" s="293">
        <v>0</v>
      </c>
      <c r="D38" s="293">
        <v>25000</v>
      </c>
      <c r="E38" s="294">
        <v>25000</v>
      </c>
      <c r="F38" s="217">
        <v>0</v>
      </c>
      <c r="G38" s="295">
        <f t="shared" si="3"/>
        <v>0</v>
      </c>
      <c r="H38" s="296">
        <v>0</v>
      </c>
      <c r="I38" s="180"/>
      <c r="J38" s="180"/>
      <c r="K38" s="180"/>
      <c r="L38" s="180"/>
      <c r="M38" s="180"/>
      <c r="N38" s="180"/>
      <c r="O38" s="180"/>
      <c r="P38" s="180"/>
    </row>
    <row r="39" spans="1:16" ht="12.75">
      <c r="A39" s="320">
        <v>426</v>
      </c>
      <c r="B39" s="321" t="s">
        <v>106</v>
      </c>
      <c r="C39" s="322">
        <v>0</v>
      </c>
      <c r="D39" s="322">
        <v>25000</v>
      </c>
      <c r="E39" s="323">
        <v>25000</v>
      </c>
      <c r="F39" s="255">
        <v>0</v>
      </c>
      <c r="G39" s="324">
        <f t="shared" si="3"/>
        <v>0</v>
      </c>
      <c r="H39" s="325">
        <v>0</v>
      </c>
      <c r="I39" s="180"/>
      <c r="J39" s="180"/>
      <c r="K39" s="180"/>
      <c r="L39" s="180"/>
      <c r="M39" s="180"/>
      <c r="N39" s="180"/>
      <c r="O39" s="180"/>
      <c r="P39" s="180"/>
    </row>
    <row r="40" spans="6:16" ht="12.75"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6:16" ht="12.75"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6:16" ht="12.75"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6:16" ht="12.75"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6:16" ht="15" customHeight="1"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5" customHeight="1">
      <c r="A45" s="174"/>
      <c r="B45" s="108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5" customHeight="1">
      <c r="A46" s="174"/>
      <c r="B46" s="108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12.75">
      <c r="A47" s="174"/>
      <c r="B47" s="108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2.75">
      <c r="A48" s="109"/>
      <c r="B48" s="108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2.75">
      <c r="A49" s="175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2.75">
      <c r="A50" s="175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2.75">
      <c r="A51" s="175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6:16" ht="12.75"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6:16" ht="12.75"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0:16" ht="12.75">
      <c r="J54" s="180"/>
      <c r="K54" s="180"/>
      <c r="L54" s="180"/>
      <c r="M54" s="180"/>
      <c r="N54" s="180"/>
      <c r="O54" s="180"/>
      <c r="P54" s="180"/>
    </row>
    <row r="55" spans="10:16" ht="12.75">
      <c r="J55" s="180"/>
      <c r="K55" s="180"/>
      <c r="L55" s="180"/>
      <c r="M55" s="180"/>
      <c r="N55" s="180"/>
      <c r="O55" s="180"/>
      <c r="P55" s="180"/>
    </row>
    <row r="56" spans="10:16" ht="12.75">
      <c r="J56" s="180"/>
      <c r="K56" s="180"/>
      <c r="L56" s="180"/>
      <c r="M56" s="180"/>
      <c r="N56" s="180"/>
      <c r="O56" s="180"/>
      <c r="P56" s="180"/>
    </row>
    <row r="61" spans="1:2" ht="12.75">
      <c r="A61" s="174"/>
      <c r="B61" s="108"/>
    </row>
    <row r="62" spans="1:2" ht="12.75">
      <c r="A62" s="174"/>
      <c r="B62" s="108"/>
    </row>
    <row r="63" spans="1:2" ht="12.75">
      <c r="A63" s="174"/>
      <c r="B63" s="108"/>
    </row>
    <row r="64" spans="1:2" ht="12.75">
      <c r="A64" s="109"/>
      <c r="B64" s="108"/>
    </row>
    <row r="65" ht="12.75">
      <c r="A65" s="175"/>
    </row>
    <row r="66" ht="12.75">
      <c r="A66" s="175"/>
    </row>
    <row r="67" ht="12.75">
      <c r="A67" s="175"/>
    </row>
  </sheetData>
  <sheetProtection selectLockedCells="1" selectUnlockedCells="1"/>
  <mergeCells count="8">
    <mergeCell ref="C3:C4"/>
    <mergeCell ref="D3:D4"/>
    <mergeCell ref="E3:E4"/>
    <mergeCell ref="F3:F4"/>
    <mergeCell ref="G3:G4"/>
    <mergeCell ref="H3:H4"/>
    <mergeCell ref="N21:N22"/>
    <mergeCell ref="O21:O22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0">
      <selection activeCell="K16" sqref="K16"/>
    </sheetView>
  </sheetViews>
  <sheetFormatPr defaultColWidth="9.140625" defaultRowHeight="12.75"/>
  <cols>
    <col min="1" max="1" width="8.28125" style="4" customWidth="1"/>
    <col min="2" max="2" width="35.421875" style="4" customWidth="1"/>
    <col min="3" max="3" width="13.140625" style="4" customWidth="1"/>
    <col min="4" max="4" width="13.00390625" style="4" customWidth="1"/>
    <col min="5" max="5" width="12.57421875" style="4" customWidth="1"/>
    <col min="6" max="16384" width="8.7109375" style="4" customWidth="1"/>
  </cols>
  <sheetData>
    <row r="1" spans="1:16" ht="64.5" customHeight="1">
      <c r="A1" s="156"/>
      <c r="B1" s="32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3" ht="12.75">
      <c r="A2" s="112"/>
      <c r="B2" s="326"/>
      <c r="C2" s="327"/>
    </row>
    <row r="3" spans="1:5" ht="17.25" customHeight="1">
      <c r="A3" s="328" t="s">
        <v>107</v>
      </c>
      <c r="B3" s="328"/>
      <c r="C3" s="328"/>
      <c r="D3" s="328"/>
      <c r="E3" s="328"/>
    </row>
    <row r="4" spans="1:3" ht="12.75">
      <c r="A4" s="181"/>
      <c r="B4" s="182"/>
      <c r="C4" s="329"/>
    </row>
    <row r="5" spans="1:5" ht="30" customHeight="1">
      <c r="A5" s="330" t="s">
        <v>32</v>
      </c>
      <c r="B5" s="331" t="s">
        <v>108</v>
      </c>
      <c r="C5" s="332" t="s">
        <v>109</v>
      </c>
      <c r="D5" s="333" t="s">
        <v>110</v>
      </c>
      <c r="E5" s="334" t="s">
        <v>111</v>
      </c>
    </row>
    <row r="6" spans="1:7" ht="12.75">
      <c r="A6" s="335">
        <v>1</v>
      </c>
      <c r="B6" s="336">
        <v>2</v>
      </c>
      <c r="C6" s="337">
        <v>3</v>
      </c>
      <c r="D6" s="338">
        <v>4</v>
      </c>
      <c r="E6" s="339">
        <v>5</v>
      </c>
      <c r="G6" s="340"/>
    </row>
    <row r="7" spans="1:5" ht="19.5" customHeight="1">
      <c r="A7" s="341"/>
      <c r="B7" s="342" t="s">
        <v>112</v>
      </c>
      <c r="C7" s="343">
        <f>C8+C15</f>
        <v>9056900</v>
      </c>
      <c r="D7" s="98">
        <f>D8+D15</f>
        <v>7117400</v>
      </c>
      <c r="E7" s="344">
        <f>E8+E15</f>
        <v>6855400</v>
      </c>
    </row>
    <row r="8" spans="1:5" ht="19.5" customHeight="1">
      <c r="A8" s="345">
        <v>6</v>
      </c>
      <c r="B8" s="346" t="s">
        <v>43</v>
      </c>
      <c r="C8" s="347">
        <f>C9+C10+C11+C12+C13+C14</f>
        <v>7825500</v>
      </c>
      <c r="D8" s="348">
        <f>D9+D10+D11+D12+D13+D14</f>
        <v>5886400</v>
      </c>
      <c r="E8" s="349">
        <f>E9+E10+E11+E12+E13+E14</f>
        <v>5835500</v>
      </c>
    </row>
    <row r="9" spans="1:10" ht="16.5" customHeight="1">
      <c r="A9" s="350">
        <v>61</v>
      </c>
      <c r="B9" s="351" t="s">
        <v>46</v>
      </c>
      <c r="C9" s="352">
        <v>2120000</v>
      </c>
      <c r="D9" s="353">
        <v>2000000</v>
      </c>
      <c r="E9" s="354">
        <v>2000000</v>
      </c>
      <c r="G9" s="355"/>
      <c r="H9" s="356"/>
      <c r="I9" s="357"/>
      <c r="J9" s="113"/>
    </row>
    <row r="10" spans="1:5" ht="18.75" customHeight="1">
      <c r="A10" s="358">
        <v>63</v>
      </c>
      <c r="B10" s="215" t="s">
        <v>50</v>
      </c>
      <c r="C10" s="359">
        <v>2120000</v>
      </c>
      <c r="D10" s="217">
        <v>550900</v>
      </c>
      <c r="E10" s="360">
        <v>500000</v>
      </c>
    </row>
    <row r="11" spans="1:5" ht="25.5" customHeight="1">
      <c r="A11" s="358">
        <v>64</v>
      </c>
      <c r="B11" s="215" t="s">
        <v>113</v>
      </c>
      <c r="C11" s="359">
        <v>2350000</v>
      </c>
      <c r="D11" s="217">
        <v>2150000</v>
      </c>
      <c r="E11" s="360">
        <v>2150000</v>
      </c>
    </row>
    <row r="12" spans="1:9" ht="32.25" customHeight="1">
      <c r="A12" s="358">
        <v>65</v>
      </c>
      <c r="B12" s="215" t="s">
        <v>57</v>
      </c>
      <c r="C12" s="359">
        <v>1110500</v>
      </c>
      <c r="D12" s="217">
        <v>1110500</v>
      </c>
      <c r="E12" s="360">
        <v>1110500</v>
      </c>
      <c r="I12" s="15"/>
    </row>
    <row r="13" spans="1:10" ht="24.75">
      <c r="A13" s="358">
        <v>66</v>
      </c>
      <c r="B13" s="215" t="s">
        <v>114</v>
      </c>
      <c r="C13" s="359">
        <v>100000</v>
      </c>
      <c r="D13" s="217">
        <v>50000</v>
      </c>
      <c r="E13" s="360">
        <v>50000</v>
      </c>
      <c r="J13" s="175"/>
    </row>
    <row r="14" spans="1:5" ht="25.5" customHeight="1">
      <c r="A14" s="361">
        <v>68</v>
      </c>
      <c r="B14" s="362" t="s">
        <v>63</v>
      </c>
      <c r="C14" s="363">
        <v>25000</v>
      </c>
      <c r="D14" s="234">
        <v>25000</v>
      </c>
      <c r="E14" s="364">
        <v>25000</v>
      </c>
    </row>
    <row r="15" spans="1:5" ht="27" customHeight="1">
      <c r="A15" s="345">
        <v>7</v>
      </c>
      <c r="B15" s="346" t="s">
        <v>65</v>
      </c>
      <c r="C15" s="365">
        <f>C16+C17</f>
        <v>1231400</v>
      </c>
      <c r="D15" s="366">
        <f>D16+D17</f>
        <v>1231000</v>
      </c>
      <c r="E15" s="349">
        <f>E16+E17</f>
        <v>1019900</v>
      </c>
    </row>
    <row r="16" spans="1:5" ht="14.25" customHeight="1">
      <c r="A16" s="350">
        <v>71</v>
      </c>
      <c r="B16" s="351" t="s">
        <v>66</v>
      </c>
      <c r="C16" s="367">
        <v>324400</v>
      </c>
      <c r="D16" s="353">
        <v>324000</v>
      </c>
      <c r="E16" s="354">
        <v>119900</v>
      </c>
    </row>
    <row r="17" spans="1:5" ht="24.75">
      <c r="A17" s="368">
        <v>72</v>
      </c>
      <c r="B17" s="253" t="s">
        <v>115</v>
      </c>
      <c r="C17" s="369">
        <v>907000</v>
      </c>
      <c r="D17" s="255">
        <v>907000</v>
      </c>
      <c r="E17" s="370">
        <v>900000</v>
      </c>
    </row>
    <row r="18" spans="1:5" ht="16.5" customHeight="1">
      <c r="A18" s="371"/>
      <c r="B18" s="372"/>
      <c r="C18" s="373"/>
      <c r="D18" s="374"/>
      <c r="E18" s="374"/>
    </row>
    <row r="19" spans="1:10" ht="30" customHeight="1">
      <c r="A19" s="375"/>
      <c r="B19" s="376" t="s">
        <v>116</v>
      </c>
      <c r="C19" s="377" t="s">
        <v>109</v>
      </c>
      <c r="D19" s="378" t="s">
        <v>110</v>
      </c>
      <c r="E19" s="379" t="s">
        <v>111</v>
      </c>
      <c r="J19" s="380"/>
    </row>
    <row r="20" spans="1:5" ht="19.5" customHeight="1">
      <c r="A20" s="381"/>
      <c r="B20" s="382" t="s">
        <v>117</v>
      </c>
      <c r="C20" s="383">
        <f>C21+C29</f>
        <v>9967900</v>
      </c>
      <c r="D20" s="384">
        <f>D21+D29</f>
        <v>7115400</v>
      </c>
      <c r="E20" s="385">
        <f>E21+E29</f>
        <v>6780400</v>
      </c>
    </row>
    <row r="21" spans="1:15" ht="20.25" customHeight="1">
      <c r="A21" s="345">
        <v>3</v>
      </c>
      <c r="B21" s="346" t="s">
        <v>72</v>
      </c>
      <c r="C21" s="365">
        <f>C22+C23+C24+C25+C26+C27+C28</f>
        <v>6499900</v>
      </c>
      <c r="D21" s="348">
        <f>D22+D23+D24+D25+D26+D27+D28</f>
        <v>6545400</v>
      </c>
      <c r="E21" s="349">
        <f>E22+E23+E24+E25+E26+E27+E28</f>
        <v>6315400</v>
      </c>
      <c r="N21" s="106"/>
      <c r="O21" s="106"/>
    </row>
    <row r="22" spans="1:15" ht="25.5" customHeight="1">
      <c r="A22" s="350">
        <v>31</v>
      </c>
      <c r="B22" s="351" t="s">
        <v>75</v>
      </c>
      <c r="C22" s="386">
        <v>1046000</v>
      </c>
      <c r="D22" s="387">
        <v>1200000</v>
      </c>
      <c r="E22" s="354">
        <v>1250000</v>
      </c>
      <c r="N22" s="106"/>
      <c r="O22" s="106"/>
    </row>
    <row r="23" spans="1:5" ht="18" customHeight="1">
      <c r="A23" s="358">
        <v>32</v>
      </c>
      <c r="B23" s="215" t="s">
        <v>79</v>
      </c>
      <c r="C23" s="388">
        <v>2860000</v>
      </c>
      <c r="D23" s="217">
        <v>2867000</v>
      </c>
      <c r="E23" s="360">
        <v>2617000</v>
      </c>
    </row>
    <row r="24" spans="1:15" ht="12.75">
      <c r="A24" s="358">
        <v>34</v>
      </c>
      <c r="B24" s="215" t="s">
        <v>85</v>
      </c>
      <c r="C24" s="388">
        <v>31000</v>
      </c>
      <c r="D24" s="217">
        <v>35000</v>
      </c>
      <c r="E24" s="360">
        <v>35000</v>
      </c>
      <c r="O24" s="21"/>
    </row>
    <row r="25" spans="1:5" ht="22.5" customHeight="1">
      <c r="A25" s="358">
        <v>35</v>
      </c>
      <c r="B25" s="215" t="s">
        <v>87</v>
      </c>
      <c r="C25" s="388">
        <v>270000</v>
      </c>
      <c r="D25" s="293">
        <v>270000</v>
      </c>
      <c r="E25" s="360">
        <v>270000</v>
      </c>
    </row>
    <row r="26" spans="1:5" ht="12.75">
      <c r="A26" s="358">
        <v>36</v>
      </c>
      <c r="B26" s="215" t="s">
        <v>90</v>
      </c>
      <c r="C26" s="388">
        <v>997500</v>
      </c>
      <c r="D26" s="217">
        <v>960000</v>
      </c>
      <c r="E26" s="360">
        <v>980000</v>
      </c>
    </row>
    <row r="27" spans="1:5" ht="24.75">
      <c r="A27" s="358">
        <v>37</v>
      </c>
      <c r="B27" s="215" t="s">
        <v>93</v>
      </c>
      <c r="C27" s="388">
        <v>310000</v>
      </c>
      <c r="D27" s="217">
        <v>315000</v>
      </c>
      <c r="E27" s="360">
        <v>315000</v>
      </c>
    </row>
    <row r="28" spans="1:5" ht="12.75">
      <c r="A28" s="361">
        <v>38</v>
      </c>
      <c r="B28" s="362" t="s">
        <v>95</v>
      </c>
      <c r="C28" s="389">
        <v>985400</v>
      </c>
      <c r="D28" s="234">
        <v>898400</v>
      </c>
      <c r="E28" s="364">
        <v>848400</v>
      </c>
    </row>
    <row r="29" spans="1:5" ht="24.75">
      <c r="A29" s="345">
        <v>4</v>
      </c>
      <c r="B29" s="346" t="s">
        <v>99</v>
      </c>
      <c r="C29" s="365">
        <f>C30+C31</f>
        <v>3468000</v>
      </c>
      <c r="D29" s="348">
        <f>D30+D31</f>
        <v>570000</v>
      </c>
      <c r="E29" s="349">
        <f>E30+E31</f>
        <v>465000</v>
      </c>
    </row>
    <row r="30" spans="1:5" ht="12.75">
      <c r="A30" s="350">
        <v>41</v>
      </c>
      <c r="B30" s="351" t="s">
        <v>100</v>
      </c>
      <c r="C30" s="367">
        <v>100000</v>
      </c>
      <c r="D30" s="353">
        <v>50000</v>
      </c>
      <c r="E30" s="354">
        <v>50000</v>
      </c>
    </row>
    <row r="31" spans="1:5" ht="24.75">
      <c r="A31" s="368">
        <v>42</v>
      </c>
      <c r="B31" s="253" t="s">
        <v>103</v>
      </c>
      <c r="C31" s="369">
        <v>3368000</v>
      </c>
      <c r="D31" s="255">
        <v>520000</v>
      </c>
      <c r="E31" s="370">
        <v>415000</v>
      </c>
    </row>
    <row r="32" ht="12.75">
      <c r="B32" s="107"/>
    </row>
    <row r="33" ht="12.75">
      <c r="B33" s="107"/>
    </row>
  </sheetData>
  <sheetProtection selectLockedCells="1" selectUnlockedCells="1"/>
  <mergeCells count="3">
    <mergeCell ref="A3:E3"/>
    <mergeCell ref="N21:N22"/>
    <mergeCell ref="O21:O22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5"/>
  <sheetViews>
    <sheetView workbookViewId="0" topLeftCell="A1">
      <selection activeCell="G2" sqref="G2"/>
    </sheetView>
  </sheetViews>
  <sheetFormatPr defaultColWidth="9.140625" defaultRowHeight="12.75"/>
  <cols>
    <col min="1" max="1" width="18.28125" style="4" customWidth="1"/>
    <col min="2" max="2" width="34.57421875" style="107" customWidth="1"/>
    <col min="3" max="3" width="11.57421875" style="107" customWidth="1"/>
    <col min="4" max="8" width="11.57421875" style="4" customWidth="1"/>
    <col min="9" max="9" width="0" style="4" hidden="1" customWidth="1"/>
    <col min="10" max="16384" width="8.7109375" style="4" customWidth="1"/>
  </cols>
  <sheetData>
    <row r="1" spans="1:27" s="21" customFormat="1" ht="64.5" customHeight="1">
      <c r="A1" s="390"/>
      <c r="B1" s="182"/>
      <c r="C1" s="182"/>
      <c r="D1" s="230"/>
      <c r="E1" s="391"/>
      <c r="F1" s="391"/>
      <c r="G1" s="391"/>
      <c r="H1" s="392"/>
      <c r="I1" s="392"/>
      <c r="J1" s="391"/>
      <c r="K1" s="391"/>
      <c r="L1" s="391"/>
      <c r="M1" s="391"/>
      <c r="N1" s="391"/>
      <c r="O1" s="391"/>
      <c r="P1" s="391"/>
      <c r="Q1" s="391"/>
      <c r="R1" s="391"/>
      <c r="S1" s="230"/>
      <c r="T1" s="230"/>
      <c r="U1" s="230"/>
      <c r="V1" s="230"/>
      <c r="W1" s="230"/>
      <c r="X1" s="230"/>
      <c r="Y1" s="230"/>
      <c r="Z1" s="230"/>
      <c r="AA1" s="230"/>
    </row>
    <row r="2" spans="1:27" s="21" customFormat="1" ht="13.5">
      <c r="A2" s="393" t="s">
        <v>118</v>
      </c>
      <c r="B2" s="393"/>
      <c r="C2" s="393"/>
      <c r="F2" s="392"/>
      <c r="G2" s="392"/>
      <c r="H2" s="392"/>
      <c r="I2" s="392"/>
      <c r="J2" s="391"/>
      <c r="K2" s="391"/>
      <c r="L2" s="391"/>
      <c r="M2" s="391"/>
      <c r="N2" s="391"/>
      <c r="O2" s="391"/>
      <c r="P2" s="391"/>
      <c r="Q2" s="391"/>
      <c r="R2" s="391"/>
      <c r="S2" s="230"/>
      <c r="T2" s="230"/>
      <c r="U2" s="230"/>
      <c r="V2" s="230"/>
      <c r="W2" s="230"/>
      <c r="X2" s="230"/>
      <c r="Y2" s="230"/>
      <c r="Z2" s="230"/>
      <c r="AA2" s="230"/>
    </row>
    <row r="3" spans="1:27" s="21" customFormat="1" ht="13.5">
      <c r="A3" s="394" t="s">
        <v>119</v>
      </c>
      <c r="B3" s="394"/>
      <c r="C3" s="394"/>
      <c r="F3" s="392"/>
      <c r="G3" s="392"/>
      <c r="H3" s="392"/>
      <c r="I3" s="392"/>
      <c r="J3" s="391"/>
      <c r="K3" s="391"/>
      <c r="L3" s="391"/>
      <c r="M3" s="391"/>
      <c r="N3" s="391"/>
      <c r="O3" s="391"/>
      <c r="P3" s="391"/>
      <c r="Q3" s="391"/>
      <c r="R3" s="391"/>
      <c r="S3" s="230"/>
      <c r="T3" s="230"/>
      <c r="U3" s="230"/>
      <c r="V3" s="230"/>
      <c r="W3" s="230"/>
      <c r="X3" s="230"/>
      <c r="Y3" s="230"/>
      <c r="Z3" s="230"/>
      <c r="AA3" s="230"/>
    </row>
    <row r="4" spans="1:27" s="21" customFormat="1" ht="12.75">
      <c r="A4" s="390"/>
      <c r="B4" s="395"/>
      <c r="C4" s="114"/>
      <c r="D4" s="106"/>
      <c r="E4" s="106"/>
      <c r="F4" s="106"/>
      <c r="G4" s="396"/>
      <c r="H4" s="396"/>
      <c r="I4" s="392"/>
      <c r="J4" s="391"/>
      <c r="K4" s="391"/>
      <c r="L4" s="391"/>
      <c r="M4" s="391"/>
      <c r="N4" s="391"/>
      <c r="O4" s="391"/>
      <c r="P4" s="391"/>
      <c r="Q4" s="391"/>
      <c r="R4" s="391"/>
      <c r="S4" s="230"/>
      <c r="T4" s="230"/>
      <c r="U4" s="230"/>
      <c r="V4" s="230"/>
      <c r="W4" s="230"/>
      <c r="X4" s="230"/>
      <c r="Y4" s="230"/>
      <c r="Z4" s="230"/>
      <c r="AA4" s="230"/>
    </row>
    <row r="5" spans="1:27" s="113" customFormat="1" ht="19.5" customHeight="1">
      <c r="A5" s="397" t="s">
        <v>32</v>
      </c>
      <c r="B5" s="398" t="s">
        <v>33</v>
      </c>
      <c r="C5" s="116" t="s">
        <v>11</v>
      </c>
      <c r="D5" s="116" t="s">
        <v>12</v>
      </c>
      <c r="E5" s="116" t="s">
        <v>13</v>
      </c>
      <c r="F5" s="117" t="s">
        <v>14</v>
      </c>
      <c r="G5" s="116" t="s">
        <v>34</v>
      </c>
      <c r="H5" s="118" t="s">
        <v>35</v>
      </c>
      <c r="I5" s="392"/>
      <c r="J5" s="391"/>
      <c r="K5" s="391"/>
      <c r="L5" s="391"/>
      <c r="M5" s="391"/>
      <c r="N5" s="391"/>
      <c r="O5" s="391"/>
      <c r="P5" s="391"/>
      <c r="Q5" s="391"/>
      <c r="R5" s="391"/>
      <c r="S5" s="230"/>
      <c r="T5" s="230"/>
      <c r="U5" s="230"/>
      <c r="V5" s="230"/>
      <c r="W5" s="230"/>
      <c r="X5" s="230"/>
      <c r="Y5" s="230"/>
      <c r="Z5" s="230"/>
      <c r="AA5" s="230"/>
    </row>
    <row r="6" spans="1:27" s="155" customFormat="1" ht="19.5" customHeight="1">
      <c r="A6" s="397"/>
      <c r="B6" s="398"/>
      <c r="C6" s="116"/>
      <c r="D6" s="116"/>
      <c r="E6" s="116"/>
      <c r="F6" s="117"/>
      <c r="G6" s="116"/>
      <c r="H6" s="118"/>
      <c r="I6" s="392"/>
      <c r="J6" s="391"/>
      <c r="K6" s="391"/>
      <c r="L6" s="391"/>
      <c r="M6" s="391"/>
      <c r="N6" s="391"/>
      <c r="O6" s="391"/>
      <c r="P6" s="391"/>
      <c r="Q6" s="391"/>
      <c r="R6" s="391"/>
      <c r="S6" s="230"/>
      <c r="T6" s="230"/>
      <c r="U6" s="230"/>
      <c r="V6" s="230"/>
      <c r="W6" s="230"/>
      <c r="X6" s="230"/>
      <c r="Y6" s="230"/>
      <c r="Z6" s="230"/>
      <c r="AA6" s="230"/>
    </row>
    <row r="7" spans="1:27" s="112" customFormat="1" ht="13.5" customHeight="1">
      <c r="A7" s="399">
        <v>1</v>
      </c>
      <c r="B7" s="400">
        <v>2</v>
      </c>
      <c r="C7" s="123">
        <v>3</v>
      </c>
      <c r="D7" s="124">
        <v>4</v>
      </c>
      <c r="E7" s="125">
        <v>5</v>
      </c>
      <c r="F7" s="401">
        <v>6</v>
      </c>
      <c r="G7" s="402">
        <v>7</v>
      </c>
      <c r="H7" s="403">
        <v>8</v>
      </c>
      <c r="I7" s="392"/>
      <c r="J7" s="391"/>
      <c r="K7" s="391"/>
      <c r="L7" s="391"/>
      <c r="M7" s="391"/>
      <c r="N7" s="391"/>
      <c r="O7" s="391"/>
      <c r="P7" s="391"/>
      <c r="Q7" s="391"/>
      <c r="R7" s="391"/>
      <c r="S7" s="230"/>
      <c r="T7" s="230"/>
      <c r="U7" s="230"/>
      <c r="V7" s="230"/>
      <c r="W7" s="230"/>
      <c r="X7" s="230"/>
      <c r="Y7" s="230"/>
      <c r="Z7" s="230"/>
      <c r="AA7" s="230"/>
    </row>
    <row r="8" spans="1:27" s="112" customFormat="1" ht="19.5" customHeight="1">
      <c r="A8" s="404" t="s">
        <v>120</v>
      </c>
      <c r="B8" s="405" t="s">
        <v>121</v>
      </c>
      <c r="C8" s="406">
        <f>C9</f>
        <v>513596</v>
      </c>
      <c r="D8" s="407">
        <f>D9</f>
        <v>440400</v>
      </c>
      <c r="E8" s="408">
        <f>E9</f>
        <v>440400</v>
      </c>
      <c r="F8" s="409">
        <f>F9</f>
        <v>425215</v>
      </c>
      <c r="G8" s="410">
        <f>F8/E8</f>
        <v>0.9655199818346958</v>
      </c>
      <c r="H8" s="411">
        <f>F8/C8</f>
        <v>0.8279172734990148</v>
      </c>
      <c r="I8" s="392"/>
      <c r="J8" s="391"/>
      <c r="K8" s="391"/>
      <c r="L8" s="391"/>
      <c r="M8" s="391"/>
      <c r="N8" s="391"/>
      <c r="O8" s="391"/>
      <c r="P8" s="391"/>
      <c r="Q8" s="391"/>
      <c r="R8" s="391"/>
      <c r="S8" s="230"/>
      <c r="T8" s="230"/>
      <c r="U8" s="230"/>
      <c r="V8" s="230"/>
      <c r="W8" s="230"/>
      <c r="X8" s="230"/>
      <c r="Y8" s="230"/>
      <c r="Z8" s="230"/>
      <c r="AA8" s="230"/>
    </row>
    <row r="9" spans="1:27" s="420" customFormat="1" ht="12.75">
      <c r="A9" s="412" t="s">
        <v>122</v>
      </c>
      <c r="B9" s="413" t="s">
        <v>123</v>
      </c>
      <c r="C9" s="414">
        <v>513596</v>
      </c>
      <c r="D9" s="415">
        <f>D10+D18</f>
        <v>440400</v>
      </c>
      <c r="E9" s="416">
        <f>E10+E18</f>
        <v>440400</v>
      </c>
      <c r="F9" s="417">
        <f>F10+F18</f>
        <v>425215</v>
      </c>
      <c r="G9" s="418">
        <f>F9/E9</f>
        <v>0.9655199818346958</v>
      </c>
      <c r="H9" s="419">
        <f>F9/C9</f>
        <v>0.8279172734990148</v>
      </c>
      <c r="I9" s="392"/>
      <c r="J9" s="391"/>
      <c r="K9" s="391"/>
      <c r="L9" s="391"/>
      <c r="M9" s="391"/>
      <c r="N9" s="391"/>
      <c r="O9" s="391"/>
      <c r="P9" s="391"/>
      <c r="Q9" s="391"/>
      <c r="R9" s="391"/>
      <c r="S9" s="230"/>
      <c r="T9" s="230"/>
      <c r="U9" s="230"/>
      <c r="V9" s="230"/>
      <c r="W9" s="230"/>
      <c r="X9" s="230"/>
      <c r="Y9" s="230"/>
      <c r="Z9" s="230"/>
      <c r="AA9" s="230"/>
    </row>
    <row r="10" spans="1:27" s="420" customFormat="1" ht="32.25">
      <c r="A10" s="421" t="s">
        <v>124</v>
      </c>
      <c r="B10" s="422" t="s">
        <v>125</v>
      </c>
      <c r="C10" s="423">
        <f>C11</f>
        <v>0</v>
      </c>
      <c r="D10" s="424">
        <f>D11</f>
        <v>300000</v>
      </c>
      <c r="E10" s="425">
        <f>E11</f>
        <v>300000</v>
      </c>
      <c r="F10" s="426">
        <f>F11</f>
        <v>299146</v>
      </c>
      <c r="G10" s="427">
        <f>F10/E10</f>
        <v>0.9971533333333333</v>
      </c>
      <c r="H10" s="428"/>
      <c r="I10" s="392"/>
      <c r="J10" s="391"/>
      <c r="K10" s="391"/>
      <c r="L10" s="391"/>
      <c r="M10" s="391"/>
      <c r="N10" s="391"/>
      <c r="O10" s="391"/>
      <c r="P10" s="391"/>
      <c r="Q10" s="391"/>
      <c r="R10" s="391"/>
      <c r="S10" s="230"/>
      <c r="T10" s="230"/>
      <c r="U10" s="230"/>
      <c r="V10" s="230"/>
      <c r="W10" s="230"/>
      <c r="X10" s="230"/>
      <c r="Y10" s="230"/>
      <c r="Z10" s="230"/>
      <c r="AA10" s="230"/>
    </row>
    <row r="11" spans="1:27" s="420" customFormat="1" ht="12.75">
      <c r="A11" s="429" t="s">
        <v>126</v>
      </c>
      <c r="B11" s="430" t="s">
        <v>127</v>
      </c>
      <c r="C11" s="431">
        <f>C14</f>
        <v>0</v>
      </c>
      <c r="D11" s="432">
        <f>D14</f>
        <v>300000</v>
      </c>
      <c r="E11" s="433">
        <f>E14</f>
        <v>300000</v>
      </c>
      <c r="F11" s="434">
        <f>F14</f>
        <v>299146</v>
      </c>
      <c r="G11" s="435">
        <f>F11/E11</f>
        <v>0.9971533333333333</v>
      </c>
      <c r="H11" s="436"/>
      <c r="I11" s="392"/>
      <c r="J11" s="391"/>
      <c r="K11" s="391"/>
      <c r="L11" s="391"/>
      <c r="M11" s="391"/>
      <c r="N11" s="391"/>
      <c r="O11" s="391"/>
      <c r="P11" s="391"/>
      <c r="Q11" s="391"/>
      <c r="R11" s="391"/>
      <c r="S11" s="230"/>
      <c r="T11" s="230"/>
      <c r="U11" s="230"/>
      <c r="V11" s="230"/>
      <c r="W11" s="230"/>
      <c r="X11" s="230"/>
      <c r="Y11" s="230"/>
      <c r="Z11" s="230"/>
      <c r="AA11" s="230"/>
    </row>
    <row r="12" spans="1:27" s="420" customFormat="1" ht="12.75">
      <c r="A12" s="437"/>
      <c r="B12" s="430" t="s">
        <v>128</v>
      </c>
      <c r="C12" s="431"/>
      <c r="D12" s="432"/>
      <c r="E12" s="438"/>
      <c r="F12" s="439"/>
      <c r="G12" s="435"/>
      <c r="H12" s="436"/>
      <c r="I12" s="392"/>
      <c r="J12" s="391"/>
      <c r="K12" s="391"/>
      <c r="L12" s="391"/>
      <c r="M12" s="391"/>
      <c r="N12" s="391"/>
      <c r="O12" s="391"/>
      <c r="P12" s="391"/>
      <c r="Q12" s="391"/>
      <c r="R12" s="391"/>
      <c r="S12" s="230"/>
      <c r="T12" s="230"/>
      <c r="U12" s="230"/>
      <c r="V12" s="230"/>
      <c r="W12" s="230"/>
      <c r="X12" s="230"/>
      <c r="Y12" s="230"/>
      <c r="Z12" s="230"/>
      <c r="AA12" s="230"/>
    </row>
    <row r="13" spans="1:27" s="112" customFormat="1" ht="12.75">
      <c r="A13" s="440" t="s">
        <v>129</v>
      </c>
      <c r="B13" s="441" t="s">
        <v>130</v>
      </c>
      <c r="C13" s="388"/>
      <c r="D13" s="442"/>
      <c r="E13" s="443"/>
      <c r="F13" s="444"/>
      <c r="G13" s="445"/>
      <c r="H13" s="446"/>
      <c r="I13" s="392"/>
      <c r="J13" s="391"/>
      <c r="K13" s="391"/>
      <c r="L13" s="391"/>
      <c r="M13" s="391"/>
      <c r="N13" s="391"/>
      <c r="O13" s="391"/>
      <c r="P13" s="391"/>
      <c r="Q13" s="391"/>
      <c r="R13" s="391"/>
      <c r="S13" s="230"/>
      <c r="T13" s="230"/>
      <c r="U13" s="230"/>
      <c r="V13" s="230"/>
      <c r="W13" s="230"/>
      <c r="X13" s="230"/>
      <c r="Y13" s="230"/>
      <c r="Z13" s="230"/>
      <c r="AA13" s="230"/>
    </row>
    <row r="14" spans="1:27" s="112" customFormat="1" ht="12.75">
      <c r="A14" s="447">
        <v>3</v>
      </c>
      <c r="B14" s="448" t="s">
        <v>131</v>
      </c>
      <c r="C14" s="449">
        <f>C15</f>
        <v>0</v>
      </c>
      <c r="D14" s="450">
        <f>D15</f>
        <v>300000</v>
      </c>
      <c r="E14" s="451">
        <f>E15</f>
        <v>300000</v>
      </c>
      <c r="F14" s="452">
        <f>F15</f>
        <v>299146</v>
      </c>
      <c r="G14" s="453">
        <f>F14/E14</f>
        <v>0.9971533333333333</v>
      </c>
      <c r="H14" s="454"/>
      <c r="I14" s="392"/>
      <c r="J14" s="391"/>
      <c r="K14" s="391"/>
      <c r="L14" s="391"/>
      <c r="M14" s="391"/>
      <c r="N14" s="391"/>
      <c r="O14" s="391"/>
      <c r="P14" s="391"/>
      <c r="Q14" s="391"/>
      <c r="R14" s="391"/>
      <c r="S14" s="230"/>
      <c r="T14" s="230"/>
      <c r="U14" s="230"/>
      <c r="V14" s="230"/>
      <c r="W14" s="230"/>
      <c r="X14" s="230"/>
      <c r="Y14" s="230"/>
      <c r="Z14" s="230"/>
      <c r="AA14" s="230"/>
    </row>
    <row r="15" spans="1:27" s="21" customFormat="1" ht="12.75">
      <c r="A15" s="455">
        <v>32</v>
      </c>
      <c r="B15" s="456" t="s">
        <v>79</v>
      </c>
      <c r="C15" s="457">
        <f>SUM(C16:C17)</f>
        <v>0</v>
      </c>
      <c r="D15" s="458">
        <f>D16+D17</f>
        <v>300000</v>
      </c>
      <c r="E15" s="459">
        <f>E16+E17</f>
        <v>300000</v>
      </c>
      <c r="F15" s="460">
        <f>F16+F17</f>
        <v>299146</v>
      </c>
      <c r="G15" s="461">
        <f>F15/E15</f>
        <v>0.9971533333333333</v>
      </c>
      <c r="H15" s="462"/>
      <c r="I15" s="392"/>
      <c r="J15" s="391"/>
      <c r="K15" s="391"/>
      <c r="L15" s="391"/>
      <c r="M15" s="391"/>
      <c r="N15" s="391"/>
      <c r="O15" s="391"/>
      <c r="P15" s="391"/>
      <c r="Q15" s="391"/>
      <c r="R15" s="391"/>
      <c r="S15" s="230"/>
      <c r="T15" s="230"/>
      <c r="U15" s="230"/>
      <c r="V15" s="230"/>
      <c r="W15" s="230"/>
      <c r="X15" s="230"/>
      <c r="Y15" s="230"/>
      <c r="Z15" s="230"/>
      <c r="AA15" s="230"/>
    </row>
    <row r="16" spans="1:27" s="112" customFormat="1" ht="12.75">
      <c r="A16" s="463">
        <v>323</v>
      </c>
      <c r="B16" s="464" t="s">
        <v>82</v>
      </c>
      <c r="C16" s="465"/>
      <c r="D16" s="466"/>
      <c r="E16" s="467">
        <f>C16+D16</f>
        <v>0</v>
      </c>
      <c r="F16" s="444"/>
      <c r="G16" s="445">
        <v>0</v>
      </c>
      <c r="H16" s="446"/>
      <c r="I16" s="392"/>
      <c r="J16" s="391"/>
      <c r="K16" s="391"/>
      <c r="L16" s="391"/>
      <c r="M16" s="391"/>
      <c r="N16" s="391"/>
      <c r="O16" s="391"/>
      <c r="P16" s="391"/>
      <c r="Q16" s="391"/>
      <c r="R16" s="391"/>
      <c r="S16" s="230"/>
      <c r="T16" s="230"/>
      <c r="U16" s="230"/>
      <c r="V16" s="230"/>
      <c r="W16" s="230"/>
      <c r="X16" s="230"/>
      <c r="Y16" s="230"/>
      <c r="Z16" s="230"/>
      <c r="AA16" s="230"/>
    </row>
    <row r="17" spans="1:27" s="21" customFormat="1" ht="12.75">
      <c r="A17" s="463">
        <v>329</v>
      </c>
      <c r="B17" s="464" t="s">
        <v>132</v>
      </c>
      <c r="C17" s="468"/>
      <c r="D17" s="50">
        <v>300000</v>
      </c>
      <c r="E17" s="469">
        <v>300000</v>
      </c>
      <c r="F17" s="47">
        <v>299146</v>
      </c>
      <c r="G17" s="445">
        <f>F17/E17</f>
        <v>0.9971533333333333</v>
      </c>
      <c r="H17" s="446"/>
      <c r="I17" s="392"/>
      <c r="J17" s="391"/>
      <c r="K17" s="391"/>
      <c r="L17" s="391"/>
      <c r="M17" s="391"/>
      <c r="N17" s="391"/>
      <c r="O17" s="391"/>
      <c r="P17" s="391"/>
      <c r="Q17" s="391"/>
      <c r="R17" s="391"/>
      <c r="S17" s="230"/>
      <c r="T17" s="230"/>
      <c r="U17" s="230"/>
      <c r="V17" s="230"/>
      <c r="W17" s="230"/>
      <c r="X17" s="230"/>
      <c r="Y17" s="230"/>
      <c r="Z17" s="230"/>
      <c r="AA17" s="230"/>
    </row>
    <row r="18" spans="1:27" s="21" customFormat="1" ht="12.75">
      <c r="A18" s="421" t="s">
        <v>133</v>
      </c>
      <c r="B18" s="422" t="s">
        <v>134</v>
      </c>
      <c r="C18" s="423">
        <f>C20+C26+C33</f>
        <v>0</v>
      </c>
      <c r="D18" s="224">
        <f>D20+D26+D33</f>
        <v>140400</v>
      </c>
      <c r="E18" s="225">
        <f>E20+E26+E33</f>
        <v>140400</v>
      </c>
      <c r="F18" s="426">
        <f>F20+F26+F33</f>
        <v>126069</v>
      </c>
      <c r="G18" s="427">
        <f>F18/E18</f>
        <v>0.8979273504273504</v>
      </c>
      <c r="H18" s="428"/>
      <c r="I18" s="392"/>
      <c r="J18" s="391"/>
      <c r="K18" s="391"/>
      <c r="L18" s="391"/>
      <c r="M18" s="391"/>
      <c r="N18" s="391"/>
      <c r="O18" s="391"/>
      <c r="P18" s="391"/>
      <c r="Q18" s="391"/>
      <c r="R18" s="391"/>
      <c r="S18" s="230"/>
      <c r="T18" s="230"/>
      <c r="U18" s="230"/>
      <c r="V18" s="230"/>
      <c r="W18" s="230"/>
      <c r="X18" s="230"/>
      <c r="Y18" s="230"/>
      <c r="Z18" s="230"/>
      <c r="AA18" s="230"/>
    </row>
    <row r="19" spans="1:27" s="21" customFormat="1" ht="12.75">
      <c r="A19" s="429" t="s">
        <v>135</v>
      </c>
      <c r="B19" s="430" t="s">
        <v>136</v>
      </c>
      <c r="C19" s="431"/>
      <c r="D19" s="470"/>
      <c r="E19" s="471"/>
      <c r="F19" s="439"/>
      <c r="G19" s="435"/>
      <c r="H19" s="436"/>
      <c r="I19" s="392"/>
      <c r="J19" s="391"/>
      <c r="K19" s="391"/>
      <c r="L19" s="391"/>
      <c r="M19" s="391"/>
      <c r="N19" s="391"/>
      <c r="O19" s="391"/>
      <c r="P19" s="391"/>
      <c r="Q19" s="391"/>
      <c r="R19" s="391"/>
      <c r="S19" s="230"/>
      <c r="T19" s="230"/>
      <c r="U19" s="230"/>
      <c r="V19" s="230"/>
      <c r="W19" s="230"/>
      <c r="X19" s="230"/>
      <c r="Y19" s="230"/>
      <c r="Z19" s="230"/>
      <c r="AA19" s="230"/>
    </row>
    <row r="20" spans="1:27" s="21" customFormat="1" ht="12.75">
      <c r="A20" s="429"/>
      <c r="B20" s="430" t="s">
        <v>128</v>
      </c>
      <c r="C20" s="431">
        <f>C22</f>
        <v>0</v>
      </c>
      <c r="D20" s="472">
        <f>D22</f>
        <v>10400</v>
      </c>
      <c r="E20" s="473">
        <f>E22</f>
        <v>10400</v>
      </c>
      <c r="F20" s="434">
        <f>F22</f>
        <v>10400</v>
      </c>
      <c r="G20" s="435">
        <f>F20/E20</f>
        <v>1</v>
      </c>
      <c r="H20" s="436"/>
      <c r="I20" s="392"/>
      <c r="J20" s="391"/>
      <c r="K20" s="391"/>
      <c r="L20" s="391"/>
      <c r="M20" s="391"/>
      <c r="N20" s="391"/>
      <c r="O20" s="391"/>
      <c r="P20" s="391"/>
      <c r="Q20" s="391"/>
      <c r="R20" s="391"/>
      <c r="S20" s="230"/>
      <c r="T20" s="230"/>
      <c r="U20" s="230"/>
      <c r="V20" s="230"/>
      <c r="W20" s="230"/>
      <c r="X20" s="230"/>
      <c r="Y20" s="230"/>
      <c r="Z20" s="230"/>
      <c r="AA20" s="230"/>
    </row>
    <row r="21" spans="1:27" s="21" customFormat="1" ht="12.75">
      <c r="A21" s="440" t="s">
        <v>137</v>
      </c>
      <c r="B21" s="441" t="s">
        <v>130</v>
      </c>
      <c r="C21" s="388"/>
      <c r="D21" s="466"/>
      <c r="E21" s="467"/>
      <c r="F21" s="444"/>
      <c r="G21" s="445"/>
      <c r="H21" s="446"/>
      <c r="I21" s="392"/>
      <c r="J21" s="391"/>
      <c r="K21" s="391"/>
      <c r="L21" s="391"/>
      <c r="M21" s="391"/>
      <c r="N21" s="391"/>
      <c r="O21" s="391"/>
      <c r="P21" s="391"/>
      <c r="Q21" s="391"/>
      <c r="R21" s="391"/>
      <c r="S21" s="230"/>
      <c r="T21" s="230"/>
      <c r="U21" s="230"/>
      <c r="V21" s="230"/>
      <c r="W21" s="230"/>
      <c r="X21" s="230"/>
      <c r="Y21" s="230"/>
      <c r="Z21" s="230"/>
      <c r="AA21" s="230"/>
    </row>
    <row r="22" spans="1:27" s="112" customFormat="1" ht="12.75">
      <c r="A22" s="447">
        <v>3</v>
      </c>
      <c r="B22" s="448" t="s">
        <v>131</v>
      </c>
      <c r="C22" s="449">
        <f aca="true" t="shared" si="0" ref="C22:E23">C23</f>
        <v>0</v>
      </c>
      <c r="D22" s="474">
        <f t="shared" si="0"/>
        <v>10400</v>
      </c>
      <c r="E22" s="475">
        <f t="shared" si="0"/>
        <v>10400</v>
      </c>
      <c r="F22" s="452">
        <f>F23</f>
        <v>10400</v>
      </c>
      <c r="G22" s="453">
        <f>F22/E22</f>
        <v>1</v>
      </c>
      <c r="H22" s="454"/>
      <c r="I22" s="392"/>
      <c r="J22" s="391"/>
      <c r="K22" s="391"/>
      <c r="L22" s="391"/>
      <c r="M22" s="391"/>
      <c r="N22" s="391"/>
      <c r="O22" s="391"/>
      <c r="P22" s="391"/>
      <c r="Q22" s="391"/>
      <c r="R22" s="391"/>
      <c r="S22" s="230"/>
      <c r="T22" s="230"/>
      <c r="U22" s="230"/>
      <c r="V22" s="230"/>
      <c r="W22" s="230"/>
      <c r="X22" s="230"/>
      <c r="Y22" s="230"/>
      <c r="Z22" s="230"/>
      <c r="AA22" s="230"/>
    </row>
    <row r="23" spans="1:27" s="112" customFormat="1" ht="12.75">
      <c r="A23" s="455">
        <v>38</v>
      </c>
      <c r="B23" s="456" t="s">
        <v>138</v>
      </c>
      <c r="C23" s="457">
        <f t="shared" si="0"/>
        <v>0</v>
      </c>
      <c r="D23" s="476">
        <f t="shared" si="0"/>
        <v>10400</v>
      </c>
      <c r="E23" s="477">
        <f t="shared" si="0"/>
        <v>10400</v>
      </c>
      <c r="F23" s="460">
        <f>F24</f>
        <v>10400</v>
      </c>
      <c r="G23" s="461">
        <f>F23/E23</f>
        <v>1</v>
      </c>
      <c r="H23" s="462"/>
      <c r="I23" s="392"/>
      <c r="J23" s="391"/>
      <c r="K23" s="391"/>
      <c r="L23" s="391"/>
      <c r="M23" s="391"/>
      <c r="N23" s="391"/>
      <c r="O23" s="391"/>
      <c r="P23" s="391"/>
      <c r="Q23" s="391"/>
      <c r="R23" s="391"/>
      <c r="S23" s="230"/>
      <c r="T23" s="230"/>
      <c r="U23" s="230"/>
      <c r="V23" s="230"/>
      <c r="W23" s="230"/>
      <c r="X23" s="230"/>
      <c r="Y23" s="230"/>
      <c r="Z23" s="230"/>
      <c r="AA23" s="230"/>
    </row>
    <row r="24" spans="1:27" ht="12.75">
      <c r="A24" s="463">
        <v>381</v>
      </c>
      <c r="B24" s="464" t="s">
        <v>139</v>
      </c>
      <c r="C24" s="468"/>
      <c r="D24" s="50">
        <v>10400</v>
      </c>
      <c r="E24" s="469">
        <v>10400</v>
      </c>
      <c r="F24" s="47">
        <v>10400</v>
      </c>
      <c r="G24" s="445">
        <f>F24/E24</f>
        <v>1</v>
      </c>
      <c r="H24" s="446"/>
      <c r="I24" s="392"/>
      <c r="J24" s="391"/>
      <c r="K24" s="391"/>
      <c r="L24" s="391"/>
      <c r="M24" s="391"/>
      <c r="N24" s="391"/>
      <c r="O24" s="391"/>
      <c r="P24" s="391"/>
      <c r="Q24" s="391"/>
      <c r="R24" s="391"/>
      <c r="S24" s="230"/>
      <c r="T24" s="230"/>
      <c r="U24" s="230"/>
      <c r="V24" s="230"/>
      <c r="W24" s="230"/>
      <c r="X24" s="230"/>
      <c r="Y24" s="230"/>
      <c r="Z24" s="230"/>
      <c r="AA24" s="230"/>
    </row>
    <row r="25" spans="1:27" ht="12.75">
      <c r="A25" s="429" t="s">
        <v>140</v>
      </c>
      <c r="B25" s="430" t="s">
        <v>141</v>
      </c>
      <c r="C25" s="431"/>
      <c r="D25" s="478"/>
      <c r="E25" s="479"/>
      <c r="F25" s="439"/>
      <c r="G25" s="435"/>
      <c r="H25" s="436"/>
      <c r="I25" s="392"/>
      <c r="J25" s="391"/>
      <c r="K25" s="391"/>
      <c r="L25" s="391"/>
      <c r="M25" s="391"/>
      <c r="N25" s="391"/>
      <c r="O25" s="391"/>
      <c r="P25" s="391"/>
      <c r="Q25" s="391"/>
      <c r="R25" s="391"/>
      <c r="S25" s="230"/>
      <c r="T25" s="230"/>
      <c r="U25" s="230"/>
      <c r="V25" s="230"/>
      <c r="W25" s="230"/>
      <c r="X25" s="230"/>
      <c r="Y25" s="230"/>
      <c r="Z25" s="230"/>
      <c r="AA25" s="230"/>
    </row>
    <row r="26" spans="1:27" ht="12.75">
      <c r="A26" s="437"/>
      <c r="B26" s="430" t="s">
        <v>128</v>
      </c>
      <c r="C26" s="431">
        <f>C28</f>
        <v>0</v>
      </c>
      <c r="D26" s="472">
        <f>D28</f>
        <v>80000</v>
      </c>
      <c r="E26" s="473">
        <f>E28</f>
        <v>80000</v>
      </c>
      <c r="F26" s="434">
        <f>F28</f>
        <v>67710</v>
      </c>
      <c r="G26" s="435">
        <f>F26/E26</f>
        <v>0.846375</v>
      </c>
      <c r="H26" s="436"/>
      <c r="I26" s="392"/>
      <c r="J26" s="391"/>
      <c r="K26" s="391"/>
      <c r="L26" s="391"/>
      <c r="M26" s="391"/>
      <c r="N26" s="391"/>
      <c r="O26" s="391"/>
      <c r="P26" s="391"/>
      <c r="Q26" s="391"/>
      <c r="R26" s="391"/>
      <c r="S26" s="230"/>
      <c r="T26" s="230"/>
      <c r="U26" s="230"/>
      <c r="V26" s="230"/>
      <c r="W26" s="230"/>
      <c r="X26" s="230"/>
      <c r="Y26" s="230"/>
      <c r="Z26" s="230"/>
      <c r="AA26" s="230"/>
    </row>
    <row r="27" spans="1:27" ht="12.75">
      <c r="A27" s="440" t="s">
        <v>129</v>
      </c>
      <c r="B27" s="441" t="s">
        <v>130</v>
      </c>
      <c r="C27" s="388"/>
      <c r="D27" s="217"/>
      <c r="E27" s="218"/>
      <c r="F27" s="444"/>
      <c r="G27" s="445"/>
      <c r="H27" s="446"/>
      <c r="I27" s="392"/>
      <c r="J27" s="391"/>
      <c r="K27" s="391"/>
      <c r="L27" s="391"/>
      <c r="M27" s="391"/>
      <c r="N27" s="391"/>
      <c r="O27" s="391"/>
      <c r="P27" s="391"/>
      <c r="Q27" s="391"/>
      <c r="R27" s="391"/>
      <c r="S27" s="230"/>
      <c r="T27" s="230"/>
      <c r="U27" s="230"/>
      <c r="V27" s="230"/>
      <c r="W27" s="230"/>
      <c r="X27" s="230"/>
      <c r="Y27" s="230"/>
      <c r="Z27" s="230"/>
      <c r="AA27" s="230"/>
    </row>
    <row r="28" spans="1:27" ht="12.75">
      <c r="A28" s="447">
        <v>3</v>
      </c>
      <c r="B28" s="448" t="s">
        <v>131</v>
      </c>
      <c r="C28" s="449">
        <f>C29</f>
        <v>0</v>
      </c>
      <c r="D28" s="474">
        <f>D29</f>
        <v>80000</v>
      </c>
      <c r="E28" s="475">
        <f>E29</f>
        <v>80000</v>
      </c>
      <c r="F28" s="452">
        <f>F29</f>
        <v>67710</v>
      </c>
      <c r="G28" s="453">
        <f>F28/E28</f>
        <v>0.846375</v>
      </c>
      <c r="H28" s="454"/>
      <c r="I28" s="392"/>
      <c r="J28" s="391"/>
      <c r="K28" s="391"/>
      <c r="L28" s="391"/>
      <c r="M28" s="391"/>
      <c r="N28" s="391"/>
      <c r="O28" s="391"/>
      <c r="P28" s="391"/>
      <c r="Q28" s="391"/>
      <c r="R28" s="391"/>
      <c r="S28" s="230"/>
      <c r="T28" s="230"/>
      <c r="U28" s="230"/>
      <c r="V28" s="230"/>
      <c r="W28" s="230"/>
      <c r="X28" s="230"/>
      <c r="Y28" s="230"/>
      <c r="Z28" s="230"/>
      <c r="AA28" s="230"/>
    </row>
    <row r="29" spans="1:27" ht="12.75">
      <c r="A29" s="455">
        <v>32</v>
      </c>
      <c r="B29" s="456" t="s">
        <v>79</v>
      </c>
      <c r="C29" s="457">
        <f>SUM(C30:C31)</f>
        <v>0</v>
      </c>
      <c r="D29" s="476">
        <f>D30+D31</f>
        <v>80000</v>
      </c>
      <c r="E29" s="477">
        <f>E30+E31</f>
        <v>80000</v>
      </c>
      <c r="F29" s="460">
        <f>F30+F31</f>
        <v>67710</v>
      </c>
      <c r="G29" s="461">
        <f>F29/E29</f>
        <v>0.846375</v>
      </c>
      <c r="H29" s="462"/>
      <c r="I29" s="392"/>
      <c r="J29" s="391"/>
      <c r="K29" s="391"/>
      <c r="L29" s="391"/>
      <c r="M29" s="391"/>
      <c r="N29" s="391"/>
      <c r="O29" s="391"/>
      <c r="P29" s="391"/>
      <c r="Q29" s="391"/>
      <c r="R29" s="391"/>
      <c r="S29" s="230"/>
      <c r="T29" s="230"/>
      <c r="U29" s="230"/>
      <c r="V29" s="230"/>
      <c r="W29" s="230"/>
      <c r="X29" s="230"/>
      <c r="Y29" s="230"/>
      <c r="Z29" s="230"/>
      <c r="AA29" s="230"/>
    </row>
    <row r="30" spans="1:27" ht="12.75">
      <c r="A30" s="463">
        <v>323</v>
      </c>
      <c r="B30" s="464" t="s">
        <v>82</v>
      </c>
      <c r="C30" s="465"/>
      <c r="D30" s="217">
        <v>35000</v>
      </c>
      <c r="E30" s="218">
        <v>35000</v>
      </c>
      <c r="F30" s="444">
        <v>34309</v>
      </c>
      <c r="G30" s="445">
        <f>F30/E30</f>
        <v>0.9802571428571428</v>
      </c>
      <c r="H30" s="446"/>
      <c r="I30" s="392"/>
      <c r="J30" s="391"/>
      <c r="K30" s="391"/>
      <c r="L30" s="391"/>
      <c r="M30" s="391"/>
      <c r="N30" s="391"/>
      <c r="O30" s="391"/>
      <c r="P30" s="391"/>
      <c r="Q30" s="391"/>
      <c r="R30" s="391"/>
      <c r="S30" s="230"/>
      <c r="T30" s="230"/>
      <c r="U30" s="230"/>
      <c r="V30" s="230"/>
      <c r="W30" s="230"/>
      <c r="X30" s="230"/>
      <c r="Y30" s="230"/>
      <c r="Z30" s="230"/>
      <c r="AA30" s="230"/>
    </row>
    <row r="31" spans="1:27" ht="12.75">
      <c r="A31" s="463">
        <v>329</v>
      </c>
      <c r="B31" s="464" t="s">
        <v>132</v>
      </c>
      <c r="C31" s="468"/>
      <c r="D31" s="217">
        <v>45000</v>
      </c>
      <c r="E31" s="218">
        <v>45000</v>
      </c>
      <c r="F31" s="444">
        <v>33401</v>
      </c>
      <c r="G31" s="445">
        <f>F31/E31</f>
        <v>0.7422444444444445</v>
      </c>
      <c r="H31" s="446"/>
      <c r="I31" s="392"/>
      <c r="J31" s="391"/>
      <c r="K31" s="391"/>
      <c r="L31" s="391"/>
      <c r="M31" s="391"/>
      <c r="N31" s="391"/>
      <c r="O31" s="391"/>
      <c r="P31" s="391"/>
      <c r="Q31" s="391"/>
      <c r="R31" s="391"/>
      <c r="S31" s="230"/>
      <c r="T31" s="230"/>
      <c r="U31" s="230"/>
      <c r="V31" s="230"/>
      <c r="W31" s="230"/>
      <c r="X31" s="230"/>
      <c r="Y31" s="230"/>
      <c r="Z31" s="230"/>
      <c r="AA31" s="230"/>
    </row>
    <row r="32" spans="1:27" ht="12.75">
      <c r="A32" s="429" t="s">
        <v>142</v>
      </c>
      <c r="B32" s="430" t="s">
        <v>143</v>
      </c>
      <c r="C32" s="431"/>
      <c r="D32" s="478"/>
      <c r="E32" s="479"/>
      <c r="F32" s="439"/>
      <c r="G32" s="435"/>
      <c r="H32" s="436"/>
      <c r="I32" s="392"/>
      <c r="J32" s="391"/>
      <c r="K32" s="391"/>
      <c r="L32" s="391"/>
      <c r="M32" s="391"/>
      <c r="N32" s="391"/>
      <c r="O32" s="391"/>
      <c r="P32" s="391"/>
      <c r="Q32" s="391"/>
      <c r="R32" s="391"/>
      <c r="S32" s="230"/>
      <c r="T32" s="230"/>
      <c r="U32" s="230"/>
      <c r="V32" s="230"/>
      <c r="W32" s="230"/>
      <c r="X32" s="230"/>
      <c r="Y32" s="230"/>
      <c r="Z32" s="230"/>
      <c r="AA32" s="230"/>
    </row>
    <row r="33" spans="1:27" ht="12.75">
      <c r="A33" s="437"/>
      <c r="B33" s="430" t="s">
        <v>128</v>
      </c>
      <c r="C33" s="431">
        <f>C35</f>
        <v>0</v>
      </c>
      <c r="D33" s="472">
        <f>D35</f>
        <v>50000</v>
      </c>
      <c r="E33" s="473">
        <f>E35</f>
        <v>50000</v>
      </c>
      <c r="F33" s="434">
        <f>F35</f>
        <v>47959</v>
      </c>
      <c r="G33" s="435">
        <f>F33/E33</f>
        <v>0.95918</v>
      </c>
      <c r="H33" s="436"/>
      <c r="I33" s="392"/>
      <c r="J33" s="391"/>
      <c r="K33" s="391"/>
      <c r="L33" s="391"/>
      <c r="M33" s="391"/>
      <c r="N33" s="391"/>
      <c r="O33" s="391"/>
      <c r="P33" s="391"/>
      <c r="Q33" s="391"/>
      <c r="R33" s="391"/>
      <c r="S33" s="230"/>
      <c r="T33" s="230"/>
      <c r="U33" s="230"/>
      <c r="V33" s="230"/>
      <c r="W33" s="230"/>
      <c r="X33" s="230"/>
      <c r="Y33" s="230"/>
      <c r="Z33" s="230"/>
      <c r="AA33" s="230"/>
    </row>
    <row r="34" spans="1:27" ht="12.75">
      <c r="A34" s="440" t="s">
        <v>129</v>
      </c>
      <c r="B34" s="441" t="s">
        <v>130</v>
      </c>
      <c r="C34" s="388"/>
      <c r="D34" s="217"/>
      <c r="E34" s="218"/>
      <c r="F34" s="444"/>
      <c r="G34" s="445"/>
      <c r="H34" s="446"/>
      <c r="I34" s="392"/>
      <c r="J34" s="391"/>
      <c r="K34" s="391"/>
      <c r="L34" s="391"/>
      <c r="M34" s="391"/>
      <c r="N34" s="391"/>
      <c r="O34" s="391"/>
      <c r="P34" s="391"/>
      <c r="Q34" s="391"/>
      <c r="R34" s="391"/>
      <c r="S34" s="230"/>
      <c r="T34" s="230"/>
      <c r="U34" s="230"/>
      <c r="V34" s="230"/>
      <c r="W34" s="230"/>
      <c r="X34" s="230"/>
      <c r="Y34" s="230"/>
      <c r="Z34" s="230"/>
      <c r="AA34" s="230"/>
    </row>
    <row r="35" spans="1:27" ht="12.75">
      <c r="A35" s="447">
        <v>3</v>
      </c>
      <c r="B35" s="448" t="s">
        <v>131</v>
      </c>
      <c r="C35" s="449">
        <f>C36</f>
        <v>0</v>
      </c>
      <c r="D35" s="474">
        <f>D36</f>
        <v>50000</v>
      </c>
      <c r="E35" s="475">
        <f>E36</f>
        <v>50000</v>
      </c>
      <c r="F35" s="452">
        <f>F36</f>
        <v>47959</v>
      </c>
      <c r="G35" s="453">
        <f>F35/E35</f>
        <v>0.95918</v>
      </c>
      <c r="H35" s="454"/>
      <c r="I35" s="392"/>
      <c r="J35" s="391"/>
      <c r="K35" s="391"/>
      <c r="L35" s="391"/>
      <c r="M35" s="391"/>
      <c r="N35" s="391"/>
      <c r="O35" s="391"/>
      <c r="P35" s="391"/>
      <c r="Q35" s="391"/>
      <c r="R35" s="391"/>
      <c r="S35" s="230"/>
      <c r="T35" s="230"/>
      <c r="U35" s="230"/>
      <c r="V35" s="230"/>
      <c r="W35" s="230"/>
      <c r="X35" s="230"/>
      <c r="Y35" s="230"/>
      <c r="Z35" s="230"/>
      <c r="AA35" s="230"/>
    </row>
    <row r="36" spans="1:27" ht="12.75">
      <c r="A36" s="455">
        <v>32</v>
      </c>
      <c r="B36" s="456" t="s">
        <v>79</v>
      </c>
      <c r="C36" s="457">
        <f>SUM(C37:C37)</f>
        <v>0</v>
      </c>
      <c r="D36" s="476">
        <f>D37</f>
        <v>50000</v>
      </c>
      <c r="E36" s="477">
        <f>E37</f>
        <v>50000</v>
      </c>
      <c r="F36" s="460">
        <f>F37</f>
        <v>47959</v>
      </c>
      <c r="G36" s="461">
        <f>F36/E36</f>
        <v>0.95918</v>
      </c>
      <c r="H36" s="462"/>
      <c r="I36" s="392"/>
      <c r="J36" s="391"/>
      <c r="K36" s="391"/>
      <c r="L36" s="391"/>
      <c r="M36" s="391"/>
      <c r="N36" s="391"/>
      <c r="O36" s="391"/>
      <c r="P36" s="391"/>
      <c r="Q36" s="391"/>
      <c r="R36" s="391"/>
      <c r="S36" s="230"/>
      <c r="T36" s="230"/>
      <c r="U36" s="230"/>
      <c r="V36" s="230"/>
      <c r="W36" s="230"/>
      <c r="X36" s="230"/>
      <c r="Y36" s="230"/>
      <c r="Z36" s="230"/>
      <c r="AA36" s="230"/>
    </row>
    <row r="37" spans="1:27" ht="12.75">
      <c r="A37" s="480">
        <v>329</v>
      </c>
      <c r="B37" s="142" t="s">
        <v>132</v>
      </c>
      <c r="C37" s="481">
        <v>0</v>
      </c>
      <c r="D37" s="255">
        <v>50000</v>
      </c>
      <c r="E37" s="256">
        <v>50000</v>
      </c>
      <c r="F37" s="255">
        <v>47959</v>
      </c>
      <c r="G37" s="324">
        <f>F37/E37</f>
        <v>0.95918</v>
      </c>
      <c r="H37" s="325"/>
      <c r="J37" s="391"/>
      <c r="K37" s="391"/>
      <c r="L37" s="391"/>
      <c r="M37" s="391"/>
      <c r="N37" s="391"/>
      <c r="O37" s="391"/>
      <c r="P37" s="391"/>
      <c r="Q37" s="391"/>
      <c r="R37" s="391"/>
      <c r="S37" s="230"/>
      <c r="T37" s="230"/>
      <c r="U37" s="230"/>
      <c r="V37" s="230"/>
      <c r="W37" s="230"/>
      <c r="X37" s="230"/>
      <c r="Y37" s="230"/>
      <c r="Z37" s="230"/>
      <c r="AA37" s="230"/>
    </row>
    <row r="38" spans="1:27" ht="0.75" customHeight="1">
      <c r="A38" s="180"/>
      <c r="B38" s="108"/>
      <c r="C38" s="108"/>
      <c r="D38" s="180"/>
      <c r="E38" s="180"/>
      <c r="J38" s="391"/>
      <c r="K38" s="391"/>
      <c r="L38" s="391"/>
      <c r="M38" s="391"/>
      <c r="N38" s="391"/>
      <c r="O38" s="391"/>
      <c r="P38" s="391"/>
      <c r="Q38" s="391"/>
      <c r="R38" s="391"/>
      <c r="S38" s="230"/>
      <c r="T38" s="230"/>
      <c r="U38" s="230"/>
      <c r="V38" s="230"/>
      <c r="W38" s="230"/>
      <c r="X38" s="230"/>
      <c r="Y38" s="230"/>
      <c r="Z38" s="230"/>
      <c r="AA38" s="230"/>
    </row>
    <row r="39" spans="1:27" ht="12.75" hidden="1">
      <c r="A39" s="180"/>
      <c r="B39" s="108"/>
      <c r="C39" s="108"/>
      <c r="D39" s="180"/>
      <c r="E39" s="180"/>
      <c r="J39" s="391"/>
      <c r="K39" s="391"/>
      <c r="L39" s="391"/>
      <c r="M39" s="391"/>
      <c r="N39" s="391"/>
      <c r="O39" s="391"/>
      <c r="P39" s="391"/>
      <c r="Q39" s="391"/>
      <c r="R39" s="391"/>
      <c r="S39" s="230"/>
      <c r="T39" s="230"/>
      <c r="U39" s="230"/>
      <c r="V39" s="230"/>
      <c r="W39" s="230"/>
      <c r="X39" s="230"/>
      <c r="Y39" s="230"/>
      <c r="Z39" s="230"/>
      <c r="AA39" s="230"/>
    </row>
    <row r="40" spans="1:27" ht="12.75">
      <c r="A40" s="180"/>
      <c r="B40" s="108"/>
      <c r="C40" s="108"/>
      <c r="D40" s="180"/>
      <c r="E40" s="180"/>
      <c r="J40" s="391"/>
      <c r="K40" s="391"/>
      <c r="L40" s="391"/>
      <c r="M40" s="391"/>
      <c r="N40" s="391"/>
      <c r="O40" s="391"/>
      <c r="P40" s="391"/>
      <c r="Q40" s="391"/>
      <c r="R40" s="391"/>
      <c r="S40" s="230"/>
      <c r="T40" s="230"/>
      <c r="U40" s="230"/>
      <c r="V40" s="230"/>
      <c r="W40" s="230"/>
      <c r="X40" s="230"/>
      <c r="Y40" s="230"/>
      <c r="Z40" s="230"/>
      <c r="AA40" s="230"/>
    </row>
    <row r="41" spans="1:27" ht="12.75">
      <c r="A41" s="180"/>
      <c r="B41" s="108"/>
      <c r="C41" s="108"/>
      <c r="D41" s="180"/>
      <c r="E41" s="180"/>
      <c r="F41" s="103"/>
      <c r="G41" s="103"/>
      <c r="H41" s="103"/>
      <c r="I41" s="103"/>
      <c r="J41" s="391"/>
      <c r="K41" s="391"/>
      <c r="L41" s="391"/>
      <c r="M41" s="391"/>
      <c r="N41" s="391"/>
      <c r="O41" s="391"/>
      <c r="P41" s="391"/>
      <c r="Q41" s="391"/>
      <c r="R41" s="391"/>
      <c r="S41" s="230"/>
      <c r="T41" s="230"/>
      <c r="U41" s="230"/>
      <c r="V41" s="230"/>
      <c r="W41" s="230"/>
      <c r="X41" s="230"/>
      <c r="Y41" s="230"/>
      <c r="Z41" s="230"/>
      <c r="AA41" s="230"/>
    </row>
    <row r="42" spans="1:27" ht="12.75">
      <c r="A42" s="103"/>
      <c r="B42" s="103"/>
      <c r="C42" s="103"/>
      <c r="D42" s="103"/>
      <c r="E42" s="103"/>
      <c r="F42" s="103"/>
      <c r="G42" s="103"/>
      <c r="H42" s="103"/>
      <c r="I42" s="103"/>
      <c r="J42" s="391"/>
      <c r="K42" s="391"/>
      <c r="L42" s="391"/>
      <c r="M42" s="391"/>
      <c r="N42" s="391"/>
      <c r="O42" s="391"/>
      <c r="P42" s="391"/>
      <c r="Q42" s="391"/>
      <c r="R42" s="391"/>
      <c r="S42" s="230"/>
      <c r="T42" s="230"/>
      <c r="U42" s="230"/>
      <c r="V42" s="230"/>
      <c r="W42" s="230"/>
      <c r="X42" s="230"/>
      <c r="Y42" s="230"/>
      <c r="Z42" s="230"/>
      <c r="AA42" s="230"/>
    </row>
    <row r="43" spans="1:27" ht="12.75">
      <c r="A43" s="103"/>
      <c r="B43" s="103"/>
      <c r="C43" s="103"/>
      <c r="D43" s="103"/>
      <c r="E43" s="103"/>
      <c r="F43" s="103"/>
      <c r="G43" s="103"/>
      <c r="H43" s="103"/>
      <c r="I43" s="103"/>
      <c r="J43" s="391"/>
      <c r="K43" s="391"/>
      <c r="L43" s="391"/>
      <c r="M43" s="391"/>
      <c r="N43" s="391"/>
      <c r="O43" s="391"/>
      <c r="P43" s="391"/>
      <c r="Q43" s="391"/>
      <c r="R43" s="391"/>
      <c r="S43" s="230"/>
      <c r="T43" s="230"/>
      <c r="U43" s="230"/>
      <c r="V43" s="230"/>
      <c r="W43" s="230"/>
      <c r="X43" s="230"/>
      <c r="Y43" s="230"/>
      <c r="Z43" s="230"/>
      <c r="AA43" s="230"/>
    </row>
    <row r="44" spans="1:27" ht="12.7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R44" s="230"/>
      <c r="S44" s="230"/>
      <c r="T44" s="230"/>
      <c r="U44" s="230"/>
      <c r="V44" s="230"/>
      <c r="W44" s="230"/>
      <c r="X44" s="230"/>
      <c r="Y44" s="230"/>
      <c r="Z44" s="230"/>
      <c r="AA44" s="230"/>
    </row>
    <row r="45" spans="1:27" ht="12.7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R45" s="230"/>
      <c r="S45" s="230"/>
      <c r="T45" s="230"/>
      <c r="U45" s="230"/>
      <c r="V45" s="230"/>
      <c r="W45" s="230"/>
      <c r="X45" s="230"/>
      <c r="Y45" s="230"/>
      <c r="Z45" s="230"/>
      <c r="AA45" s="230"/>
    </row>
    <row r="46" spans="1:27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R46" s="230"/>
      <c r="S46" s="230"/>
      <c r="T46" s="230"/>
      <c r="U46" s="230"/>
      <c r="V46" s="230"/>
      <c r="W46" s="230"/>
      <c r="X46" s="230"/>
      <c r="Y46" s="230"/>
      <c r="Z46" s="230"/>
      <c r="AA46" s="230"/>
    </row>
    <row r="47" spans="1:27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R47" s="230"/>
      <c r="S47" s="230"/>
      <c r="T47" s="230"/>
      <c r="U47" s="230"/>
      <c r="V47" s="230"/>
      <c r="W47" s="230"/>
      <c r="X47" s="230"/>
      <c r="Y47" s="230"/>
      <c r="Z47" s="230"/>
      <c r="AA47" s="230"/>
    </row>
    <row r="48" spans="1:27" ht="12.7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R48" s="230"/>
      <c r="S48" s="230"/>
      <c r="T48" s="230"/>
      <c r="U48" s="230"/>
      <c r="V48" s="230"/>
      <c r="W48" s="230"/>
      <c r="X48" s="230"/>
      <c r="Y48" s="230"/>
      <c r="Z48" s="230"/>
      <c r="AA48" s="230"/>
    </row>
    <row r="49" spans="1:27" ht="12.7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R49" s="230"/>
      <c r="S49" s="230"/>
      <c r="T49" s="230"/>
      <c r="U49" s="230"/>
      <c r="V49" s="230"/>
      <c r="W49" s="230"/>
      <c r="X49" s="230"/>
      <c r="Y49" s="230"/>
      <c r="Z49" s="230"/>
      <c r="AA49" s="230"/>
    </row>
    <row r="50" spans="1:27" ht="12.7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R50" s="230"/>
      <c r="S50" s="230"/>
      <c r="T50" s="230"/>
      <c r="U50" s="230"/>
      <c r="V50" s="230"/>
      <c r="W50" s="230"/>
      <c r="X50" s="230"/>
      <c r="Y50" s="230"/>
      <c r="Z50" s="230"/>
      <c r="AA50" s="230"/>
    </row>
    <row r="51" spans="1:27" ht="12.7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R51" s="230"/>
      <c r="S51" s="230"/>
      <c r="T51" s="230"/>
      <c r="U51" s="230"/>
      <c r="V51" s="230"/>
      <c r="W51" s="230"/>
      <c r="X51" s="230"/>
      <c r="Y51" s="230"/>
      <c r="Z51" s="230"/>
      <c r="AA51" s="230"/>
    </row>
    <row r="52" spans="1:27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R52" s="230"/>
      <c r="S52" s="230"/>
      <c r="T52" s="230"/>
      <c r="U52" s="230"/>
      <c r="V52" s="230"/>
      <c r="W52" s="230"/>
      <c r="X52" s="230"/>
      <c r="Y52" s="230"/>
      <c r="Z52" s="230"/>
      <c r="AA52" s="230"/>
    </row>
    <row r="53" spans="1:27" ht="12.7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R53" s="230"/>
      <c r="S53" s="230"/>
      <c r="T53" s="230"/>
      <c r="U53" s="230"/>
      <c r="V53" s="230"/>
      <c r="W53" s="230"/>
      <c r="X53" s="230"/>
      <c r="Y53" s="230"/>
      <c r="Z53" s="230"/>
      <c r="AA53" s="230"/>
    </row>
    <row r="54" spans="1:27" ht="12.7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R54" s="230"/>
      <c r="S54" s="230"/>
      <c r="T54" s="230"/>
      <c r="U54" s="230"/>
      <c r="V54" s="230"/>
      <c r="W54" s="230"/>
      <c r="X54" s="230"/>
      <c r="Y54" s="230"/>
      <c r="Z54" s="230"/>
      <c r="AA54" s="230"/>
    </row>
    <row r="55" spans="1:27" ht="12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R55" s="230"/>
      <c r="S55" s="230"/>
      <c r="T55" s="230"/>
      <c r="U55" s="230"/>
      <c r="V55" s="230"/>
      <c r="W55" s="230"/>
      <c r="X55" s="230"/>
      <c r="Y55" s="230"/>
      <c r="Z55" s="230"/>
      <c r="AA55" s="230"/>
    </row>
    <row r="56" spans="1:27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R56" s="230"/>
      <c r="S56" s="230"/>
      <c r="T56" s="230"/>
      <c r="U56" s="230"/>
      <c r="V56" s="230"/>
      <c r="W56" s="230"/>
      <c r="X56" s="230"/>
      <c r="Y56" s="230"/>
      <c r="Z56" s="230"/>
      <c r="AA56" s="230"/>
    </row>
    <row r="57" spans="1:27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R57" s="230"/>
      <c r="S57" s="230"/>
      <c r="T57" s="230"/>
      <c r="U57" s="230"/>
      <c r="V57" s="230"/>
      <c r="W57" s="230"/>
      <c r="X57" s="230"/>
      <c r="Y57" s="230"/>
      <c r="Z57" s="230"/>
      <c r="AA57" s="230"/>
    </row>
    <row r="58" spans="1:27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R58" s="230"/>
      <c r="S58" s="230"/>
      <c r="T58" s="230"/>
      <c r="U58" s="230"/>
      <c r="V58" s="230"/>
      <c r="W58" s="230"/>
      <c r="X58" s="230"/>
      <c r="Y58" s="230"/>
      <c r="Z58" s="230"/>
      <c r="AA58" s="230"/>
    </row>
    <row r="59" spans="1:27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R59" s="230"/>
      <c r="S59" s="230"/>
      <c r="T59" s="230"/>
      <c r="U59" s="230"/>
      <c r="V59" s="230"/>
      <c r="W59" s="230"/>
      <c r="X59" s="230"/>
      <c r="Y59" s="230"/>
      <c r="Z59" s="230"/>
      <c r="AA59" s="230"/>
    </row>
    <row r="60" spans="1:27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2.7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2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2.7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ht="12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12.7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ht="12.7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12.7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12.7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16" ht="12.7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1:16" ht="12.7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1:16" ht="12.7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1:16" ht="12.7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1:16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1:16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1:16" ht="12.7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1:16" ht="12.7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1:16" ht="12.7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1:16" ht="12.7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1:16" ht="12.7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spans="1:16" ht="12.7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spans="1:16" ht="12.7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</row>
    <row r="139" spans="1:16" ht="12.7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spans="1:16" ht="12.7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1:16" ht="12.7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</row>
    <row r="142" spans="1:16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1:16" ht="12.7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</row>
    <row r="144" spans="1:16" ht="12.7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1:16" ht="12.7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1:16" ht="12.7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1:16" ht="12.7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</row>
    <row r="148" spans="1:16" ht="12.7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spans="1:16" ht="12.7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1:16" ht="12.7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1:16" ht="12.7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1:16" ht="12.7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1:16" ht="12.7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1:16" ht="12.7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1:16" ht="12.7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spans="1:16" ht="12.7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1:16" ht="12.7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1:16" ht="12.7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16" ht="12.7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1:16" ht="12.7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1:16" ht="12.7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1:16" ht="12.7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1:16" ht="12.7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1:16" ht="12.7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1:16" ht="12.7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</sheetData>
  <sheetProtection selectLockedCells="1" selectUnlockedCells="1"/>
  <mergeCells count="10">
    <mergeCell ref="A2:C2"/>
    <mergeCell ref="A3:C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34"/>
  <sheetViews>
    <sheetView workbookViewId="0" topLeftCell="A136">
      <selection activeCell="F25" sqref="F25"/>
    </sheetView>
  </sheetViews>
  <sheetFormatPr defaultColWidth="9.140625" defaultRowHeight="12.75"/>
  <cols>
    <col min="1" max="1" width="15.7109375" style="269" customWidth="1"/>
    <col min="2" max="2" width="44.00390625" style="107" customWidth="1"/>
    <col min="3" max="3" width="11.57421875" style="107" customWidth="1"/>
    <col min="4" max="8" width="11.57421875" style="4" customWidth="1"/>
    <col min="9" max="16384" width="8.7109375" style="4" customWidth="1"/>
  </cols>
  <sheetData>
    <row r="1" spans="1:38" s="113" customFormat="1" ht="12.75">
      <c r="A1" s="269"/>
      <c r="B1" s="107"/>
      <c r="C1" s="114"/>
      <c r="D1" s="106"/>
      <c r="E1" s="106"/>
      <c r="F1" s="106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</row>
    <row r="2" spans="1:38" s="155" customFormat="1" ht="12.75" customHeight="1">
      <c r="A2" s="484" t="s">
        <v>32</v>
      </c>
      <c r="B2" s="485" t="s">
        <v>33</v>
      </c>
      <c r="C2" s="116" t="s">
        <v>11</v>
      </c>
      <c r="D2" s="116" t="s">
        <v>12</v>
      </c>
      <c r="E2" s="116" t="s">
        <v>13</v>
      </c>
      <c r="F2" s="117" t="s">
        <v>14</v>
      </c>
      <c r="G2" s="116" t="s">
        <v>34</v>
      </c>
      <c r="H2" s="118" t="s">
        <v>35</v>
      </c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</row>
    <row r="3" spans="1:38" s="112" customFormat="1" ht="16.5" customHeight="1">
      <c r="A3" s="484"/>
      <c r="B3" s="485"/>
      <c r="C3" s="116"/>
      <c r="D3" s="116"/>
      <c r="E3" s="116"/>
      <c r="F3" s="117"/>
      <c r="G3" s="116"/>
      <c r="H3" s="118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</row>
    <row r="4" spans="1:38" s="112" customFormat="1" ht="12.75">
      <c r="A4" s="486">
        <v>1</v>
      </c>
      <c r="B4" s="487">
        <v>2</v>
      </c>
      <c r="C4" s="488">
        <v>3</v>
      </c>
      <c r="D4" s="377">
        <v>4</v>
      </c>
      <c r="E4" s="489">
        <v>5</v>
      </c>
      <c r="F4" s="490">
        <v>6</v>
      </c>
      <c r="G4" s="491">
        <v>7</v>
      </c>
      <c r="H4" s="492">
        <v>8</v>
      </c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</row>
    <row r="5" spans="1:38" s="420" customFormat="1" ht="17.25">
      <c r="A5" s="493" t="s">
        <v>144</v>
      </c>
      <c r="B5" s="494" t="s">
        <v>145</v>
      </c>
      <c r="C5" s="495">
        <f>C6+C466+C486</f>
        <v>6513140</v>
      </c>
      <c r="D5" s="496">
        <f>D6+D466+D486</f>
        <v>9527500</v>
      </c>
      <c r="E5" s="497">
        <f>E6+E466+E486</f>
        <v>9527500</v>
      </c>
      <c r="F5" s="498">
        <f>F6+F466+F486</f>
        <v>5910087.8</v>
      </c>
      <c r="G5" s="499">
        <f>F5/E5</f>
        <v>0.6203188454473891</v>
      </c>
      <c r="H5" s="500">
        <f>F5/C5</f>
        <v>0.907409912883801</v>
      </c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</row>
    <row r="6" spans="1:38" s="420" customFormat="1" ht="15">
      <c r="A6" s="501" t="s">
        <v>146</v>
      </c>
      <c r="B6" s="502" t="s">
        <v>147</v>
      </c>
      <c r="C6" s="503">
        <f>C7+C116+C138+C153+C164+C187+C224+C246+C255+C287+C309+C332+C362+C399+C407+C416</f>
        <v>5623482</v>
      </c>
      <c r="D6" s="504">
        <f>D7+D116+D138+D153+D164+D187+D224+D246+D255+D287+D309+D332+D362+D399+D407+D416</f>
        <v>8530000</v>
      </c>
      <c r="E6" s="505">
        <f>E7+E116+E138+E153+E164+E187+E224+E246+E255+E287+E309+E332+E362+E399+E407+E416</f>
        <v>8415000</v>
      </c>
      <c r="F6" s="506">
        <f>F7+F116+F138+F153+F164+F187+F224+F246+F255+F287+F309+F332+F362+F399+F407+F416</f>
        <v>5033362.8</v>
      </c>
      <c r="G6" s="507">
        <f>F6/E6</f>
        <v>0.5981417468805704</v>
      </c>
      <c r="H6" s="508">
        <f>F6/C6</f>
        <v>0.895061600623955</v>
      </c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3"/>
    </row>
    <row r="7" spans="1:38" s="420" customFormat="1" ht="12.75">
      <c r="A7" s="509" t="s">
        <v>148</v>
      </c>
      <c r="B7" s="509"/>
      <c r="C7" s="510">
        <f>C8+C29+C96+C106</f>
        <v>2189816</v>
      </c>
      <c r="D7" s="424">
        <f>D8+D29+D96+D106</f>
        <v>2712000</v>
      </c>
      <c r="E7" s="425">
        <f>E8+E29+E96+E106</f>
        <v>2807000</v>
      </c>
      <c r="F7" s="511">
        <f>F8+F29+F96+F106</f>
        <v>2400042.8</v>
      </c>
      <c r="G7" s="512">
        <f>F7/E7</f>
        <v>0.855020591378696</v>
      </c>
      <c r="H7" s="513">
        <f>F7/C7</f>
        <v>1.0960020385274378</v>
      </c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</row>
    <row r="8" spans="1:38" s="520" customFormat="1" ht="12.75">
      <c r="A8" s="514" t="s">
        <v>149</v>
      </c>
      <c r="B8" s="515" t="s">
        <v>75</v>
      </c>
      <c r="C8" s="516">
        <f>C11</f>
        <v>1286785</v>
      </c>
      <c r="D8" s="432">
        <f>D11</f>
        <v>1093000</v>
      </c>
      <c r="E8" s="438">
        <f>E11</f>
        <v>1093000</v>
      </c>
      <c r="F8" s="517">
        <f>F11</f>
        <v>1077599</v>
      </c>
      <c r="G8" s="518">
        <f>F8/E8</f>
        <v>0.9859094236047575</v>
      </c>
      <c r="H8" s="519">
        <f>F8/C8</f>
        <v>0.8374351581655055</v>
      </c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</row>
    <row r="9" spans="1:38" s="112" customFormat="1" ht="12.75">
      <c r="A9" s="521"/>
      <c r="B9" s="515" t="s">
        <v>150</v>
      </c>
      <c r="C9" s="522"/>
      <c r="D9" s="432"/>
      <c r="E9" s="438"/>
      <c r="F9" s="523"/>
      <c r="G9" s="524"/>
      <c r="H9" s="525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</row>
    <row r="10" spans="1:38" ht="12.75">
      <c r="A10" s="526" t="s">
        <v>151</v>
      </c>
      <c r="B10" s="527" t="s">
        <v>152</v>
      </c>
      <c r="C10" s="528"/>
      <c r="D10" s="529"/>
      <c r="E10" s="530"/>
      <c r="F10" s="531"/>
      <c r="G10" s="532"/>
      <c r="H10" s="533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</row>
    <row r="11" spans="1:38" ht="12.75">
      <c r="A11" s="534">
        <v>3</v>
      </c>
      <c r="B11" s="535" t="s">
        <v>131</v>
      </c>
      <c r="C11" s="536">
        <f>C12+C22</f>
        <v>1286785</v>
      </c>
      <c r="D11" s="537">
        <f>D12+D22</f>
        <v>1093000</v>
      </c>
      <c r="E11" s="538">
        <f>E12+E22</f>
        <v>1093000</v>
      </c>
      <c r="F11" s="539">
        <f>F12+F22</f>
        <v>1077599</v>
      </c>
      <c r="G11" s="540">
        <f aca="true" t="shared" si="0" ref="G11:G29">F11/E11</f>
        <v>0.9859094236047575</v>
      </c>
      <c r="H11" s="541">
        <f>F11/C11</f>
        <v>0.8374351581655055</v>
      </c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</row>
    <row r="12" spans="1:38" s="112" customFormat="1" ht="12.75">
      <c r="A12" s="542">
        <v>31</v>
      </c>
      <c r="B12" s="543" t="s">
        <v>75</v>
      </c>
      <c r="C12" s="544">
        <f>C13+C16+C18</f>
        <v>1244659</v>
      </c>
      <c r="D12" s="545">
        <f>D13+D16+D18</f>
        <v>1046000</v>
      </c>
      <c r="E12" s="546">
        <f>E13+E16+E18</f>
        <v>1046000</v>
      </c>
      <c r="F12" s="547">
        <f>F13+F16+F18</f>
        <v>1037739</v>
      </c>
      <c r="G12" s="548">
        <f t="shared" si="0"/>
        <v>0.9921022944550669</v>
      </c>
      <c r="H12" s="549">
        <f>F12/C12</f>
        <v>0.8337536626497699</v>
      </c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</row>
    <row r="13" spans="1:38" ht="12.75">
      <c r="A13" s="550">
        <v>311</v>
      </c>
      <c r="B13" s="551" t="s">
        <v>153</v>
      </c>
      <c r="C13" s="552">
        <f>C14+C15</f>
        <v>830396</v>
      </c>
      <c r="D13" s="553">
        <f>D14+D15</f>
        <v>870000</v>
      </c>
      <c r="E13" s="554">
        <f>E14+E15</f>
        <v>870000</v>
      </c>
      <c r="F13" s="555">
        <f>F14+F15</f>
        <v>866963</v>
      </c>
      <c r="G13" s="556">
        <f t="shared" si="0"/>
        <v>0.9965091954022989</v>
      </c>
      <c r="H13" s="557">
        <f>F13/C13</f>
        <v>1.0440356167418918</v>
      </c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</row>
    <row r="14" spans="1:38" s="112" customFormat="1" ht="12.75">
      <c r="A14" s="558">
        <v>311</v>
      </c>
      <c r="B14" s="559" t="s">
        <v>154</v>
      </c>
      <c r="C14" s="560">
        <v>830396</v>
      </c>
      <c r="D14" s="561">
        <v>850000</v>
      </c>
      <c r="E14" s="562">
        <v>850000</v>
      </c>
      <c r="F14" s="563">
        <v>846963</v>
      </c>
      <c r="G14" s="564">
        <f t="shared" si="0"/>
        <v>0.9964270588235294</v>
      </c>
      <c r="H14" s="565">
        <f>F14/C14</f>
        <v>1.019950722305984</v>
      </c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</row>
    <row r="15" spans="1:38" ht="12.75">
      <c r="A15" s="558">
        <v>311</v>
      </c>
      <c r="B15" s="559" t="s">
        <v>155</v>
      </c>
      <c r="C15" s="560"/>
      <c r="D15" s="566">
        <v>20000</v>
      </c>
      <c r="E15" s="567">
        <v>20000</v>
      </c>
      <c r="F15" s="563">
        <v>20000</v>
      </c>
      <c r="G15" s="564">
        <f t="shared" si="0"/>
        <v>1</v>
      </c>
      <c r="H15" s="565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</row>
    <row r="16" spans="1:38" ht="12.75">
      <c r="A16" s="550">
        <v>312</v>
      </c>
      <c r="B16" s="551" t="s">
        <v>77</v>
      </c>
      <c r="C16" s="552">
        <f>C17</f>
        <v>269736</v>
      </c>
      <c r="D16" s="568">
        <f>D17</f>
        <v>35000</v>
      </c>
      <c r="E16" s="569">
        <f>E17</f>
        <v>35000</v>
      </c>
      <c r="F16" s="555">
        <f>F17</f>
        <v>30500</v>
      </c>
      <c r="G16" s="556">
        <f t="shared" si="0"/>
        <v>0.8714285714285714</v>
      </c>
      <c r="H16" s="557">
        <f>F16/C16</f>
        <v>0.11307352374173266</v>
      </c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</row>
    <row r="17" spans="1:38" ht="12.75">
      <c r="A17" s="558">
        <v>312</v>
      </c>
      <c r="B17" s="559" t="s">
        <v>77</v>
      </c>
      <c r="C17" s="560">
        <v>269736</v>
      </c>
      <c r="D17" s="566">
        <v>35000</v>
      </c>
      <c r="E17" s="567">
        <v>35000</v>
      </c>
      <c r="F17" s="563">
        <v>30500</v>
      </c>
      <c r="G17" s="564">
        <f t="shared" si="0"/>
        <v>0.8714285714285714</v>
      </c>
      <c r="H17" s="565">
        <f>F17/C17</f>
        <v>0.11307352374173266</v>
      </c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</row>
    <row r="18" spans="1:38" ht="12.75">
      <c r="A18" s="550">
        <v>313</v>
      </c>
      <c r="B18" s="551" t="s">
        <v>156</v>
      </c>
      <c r="C18" s="552">
        <f>C19+C20+C21</f>
        <v>144527</v>
      </c>
      <c r="D18" s="553">
        <f>D19+D20+D21</f>
        <v>141000</v>
      </c>
      <c r="E18" s="554">
        <f>E19+E20+E21</f>
        <v>141000</v>
      </c>
      <c r="F18" s="555">
        <f>F19+F20+F21</f>
        <v>140276</v>
      </c>
      <c r="G18" s="556">
        <f t="shared" si="0"/>
        <v>0.9948652482269503</v>
      </c>
      <c r="H18" s="557">
        <f>F18/C18</f>
        <v>0.9705868107689221</v>
      </c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</row>
    <row r="19" spans="1:38" ht="12.75">
      <c r="A19" s="570">
        <v>313</v>
      </c>
      <c r="B19" s="571" t="s">
        <v>157</v>
      </c>
      <c r="C19" s="572"/>
      <c r="D19" s="566">
        <v>120000</v>
      </c>
      <c r="E19" s="567">
        <v>120000</v>
      </c>
      <c r="F19" s="563">
        <v>120000</v>
      </c>
      <c r="G19" s="564">
        <f t="shared" si="0"/>
        <v>1</v>
      </c>
      <c r="H19" s="565">
        <v>0</v>
      </c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</row>
    <row r="20" spans="1:38" s="112" customFormat="1" ht="12.75">
      <c r="A20" s="570">
        <v>313</v>
      </c>
      <c r="B20" s="571" t="s">
        <v>158</v>
      </c>
      <c r="C20" s="572">
        <v>130440</v>
      </c>
      <c r="D20" s="566">
        <v>6000</v>
      </c>
      <c r="E20" s="567">
        <v>6000</v>
      </c>
      <c r="F20" s="563">
        <v>5336</v>
      </c>
      <c r="G20" s="564">
        <f t="shared" si="0"/>
        <v>0.8893333333333333</v>
      </c>
      <c r="H20" s="565">
        <f>F20/C20</f>
        <v>0.040907697025452314</v>
      </c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</row>
    <row r="21" spans="1:38" s="573" customFormat="1" ht="12.75">
      <c r="A21" s="570">
        <v>313</v>
      </c>
      <c r="B21" s="571" t="s">
        <v>159</v>
      </c>
      <c r="C21" s="572">
        <v>14087</v>
      </c>
      <c r="D21" s="566">
        <v>15000</v>
      </c>
      <c r="E21" s="567">
        <v>15000</v>
      </c>
      <c r="F21" s="563">
        <v>14940</v>
      </c>
      <c r="G21" s="564">
        <f t="shared" si="0"/>
        <v>0.996</v>
      </c>
      <c r="H21" s="565">
        <f>F21/C21</f>
        <v>1.0605522822460425</v>
      </c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</row>
    <row r="22" spans="1:38" s="573" customFormat="1" ht="12.75">
      <c r="A22" s="542">
        <v>32</v>
      </c>
      <c r="B22" s="543" t="s">
        <v>79</v>
      </c>
      <c r="C22" s="544">
        <f>C23</f>
        <v>42126</v>
      </c>
      <c r="D22" s="545">
        <f>D23</f>
        <v>47000</v>
      </c>
      <c r="E22" s="546">
        <f>E23</f>
        <v>47000</v>
      </c>
      <c r="F22" s="547">
        <f>F23</f>
        <v>39860</v>
      </c>
      <c r="G22" s="548">
        <f t="shared" si="0"/>
        <v>0.8480851063829787</v>
      </c>
      <c r="H22" s="549">
        <f>F22/C22</f>
        <v>0.9462089920714049</v>
      </c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</row>
    <row r="23" spans="1:38" s="573" customFormat="1" ht="12.75">
      <c r="A23" s="550">
        <v>321</v>
      </c>
      <c r="B23" s="551" t="s">
        <v>160</v>
      </c>
      <c r="C23" s="552">
        <v>42126</v>
      </c>
      <c r="D23" s="568">
        <f>D24+D25+D26+D27+D28</f>
        <v>47000</v>
      </c>
      <c r="E23" s="569">
        <f>E24+E25+E26+E27+E28</f>
        <v>47000</v>
      </c>
      <c r="F23" s="555">
        <f>F24+F25+F26+F27+F28</f>
        <v>39860</v>
      </c>
      <c r="G23" s="556">
        <f t="shared" si="0"/>
        <v>0.8480851063829787</v>
      </c>
      <c r="H23" s="557">
        <f>F23/C23</f>
        <v>0.9462089920714049</v>
      </c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</row>
    <row r="24" spans="1:38" s="112" customFormat="1" ht="12.75">
      <c r="A24" s="558">
        <v>321</v>
      </c>
      <c r="B24" s="559" t="s">
        <v>161</v>
      </c>
      <c r="C24" s="560"/>
      <c r="D24" s="561">
        <v>5000</v>
      </c>
      <c r="E24" s="574">
        <v>5000</v>
      </c>
      <c r="F24" s="563">
        <v>4755</v>
      </c>
      <c r="G24" s="564">
        <f t="shared" si="0"/>
        <v>0.951</v>
      </c>
      <c r="H24" s="565"/>
      <c r="I24" s="482"/>
      <c r="J24" s="482"/>
      <c r="K24" s="482"/>
      <c r="L24" s="482"/>
      <c r="M24" s="482"/>
      <c r="N24" s="482"/>
      <c r="O24" s="575"/>
      <c r="P24" s="482"/>
      <c r="Q24" s="482"/>
      <c r="R24" s="482"/>
      <c r="S24" s="482"/>
      <c r="T24" s="482"/>
      <c r="U24" s="482"/>
      <c r="V24" s="482"/>
      <c r="W24" s="482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</row>
    <row r="25" spans="1:38" s="112" customFormat="1" ht="12.75">
      <c r="A25" s="558">
        <v>321</v>
      </c>
      <c r="B25" s="559" t="s">
        <v>162</v>
      </c>
      <c r="C25" s="560"/>
      <c r="D25" s="576">
        <v>10000</v>
      </c>
      <c r="E25" s="574">
        <v>10000</v>
      </c>
      <c r="F25" s="563">
        <v>9308</v>
      </c>
      <c r="G25" s="564">
        <f t="shared" si="0"/>
        <v>0.9308</v>
      </c>
      <c r="H25" s="565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</row>
    <row r="26" spans="1:38" s="577" customFormat="1" ht="12.75">
      <c r="A26" s="570">
        <v>321</v>
      </c>
      <c r="B26" s="571" t="s">
        <v>163</v>
      </c>
      <c r="C26" s="572"/>
      <c r="D26" s="576">
        <v>20000</v>
      </c>
      <c r="E26" s="574">
        <v>20000</v>
      </c>
      <c r="F26" s="563">
        <v>19834</v>
      </c>
      <c r="G26" s="564">
        <f t="shared" si="0"/>
        <v>0.9917</v>
      </c>
      <c r="H26" s="565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3"/>
      <c r="AL26" s="483"/>
    </row>
    <row r="27" spans="1:38" s="577" customFormat="1" ht="12.75">
      <c r="A27" s="558">
        <v>321</v>
      </c>
      <c r="B27" s="559" t="s">
        <v>164</v>
      </c>
      <c r="C27" s="560"/>
      <c r="D27" s="576">
        <v>10000</v>
      </c>
      <c r="E27" s="562">
        <v>10000</v>
      </c>
      <c r="F27" s="563">
        <v>4963</v>
      </c>
      <c r="G27" s="564">
        <f t="shared" si="0"/>
        <v>0.4963</v>
      </c>
      <c r="H27" s="565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</row>
    <row r="28" spans="1:38" s="579" customFormat="1" ht="12.75">
      <c r="A28" s="558">
        <v>321</v>
      </c>
      <c r="B28" s="559" t="s">
        <v>165</v>
      </c>
      <c r="C28" s="560"/>
      <c r="D28" s="578">
        <v>2000</v>
      </c>
      <c r="E28" s="562">
        <v>2000</v>
      </c>
      <c r="F28" s="563">
        <v>1000</v>
      </c>
      <c r="G28" s="564">
        <f t="shared" si="0"/>
        <v>0.5</v>
      </c>
      <c r="H28" s="565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</row>
    <row r="29" spans="1:38" s="577" customFormat="1" ht="12.75">
      <c r="A29" s="580" t="s">
        <v>166</v>
      </c>
      <c r="B29" s="581" t="s">
        <v>79</v>
      </c>
      <c r="C29" s="516">
        <f>C32</f>
        <v>805848</v>
      </c>
      <c r="D29" s="432">
        <f>D32</f>
        <v>1488000</v>
      </c>
      <c r="E29" s="438">
        <f>E32</f>
        <v>1558000</v>
      </c>
      <c r="F29" s="517">
        <f>F32</f>
        <v>1281732.8</v>
      </c>
      <c r="G29" s="518">
        <f t="shared" si="0"/>
        <v>0.8226783055198973</v>
      </c>
      <c r="H29" s="519">
        <f>F29/C29</f>
        <v>1.590539158749541</v>
      </c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</row>
    <row r="30" spans="1:38" s="180" customFormat="1" ht="12.75">
      <c r="A30" s="582"/>
      <c r="B30" s="515" t="s">
        <v>150</v>
      </c>
      <c r="C30" s="583"/>
      <c r="D30" s="432"/>
      <c r="E30" s="438"/>
      <c r="F30" s="523"/>
      <c r="G30" s="524"/>
      <c r="H30" s="525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</row>
    <row r="31" spans="1:38" s="180" customFormat="1" ht="12.75">
      <c r="A31" s="584" t="s">
        <v>167</v>
      </c>
      <c r="B31" s="527" t="s">
        <v>152</v>
      </c>
      <c r="C31" s="585"/>
      <c r="D31" s="586"/>
      <c r="E31" s="587"/>
      <c r="F31" s="531"/>
      <c r="G31" s="532"/>
      <c r="H31" s="533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3"/>
      <c r="AI31" s="483"/>
      <c r="AJ31" s="483"/>
      <c r="AK31" s="483"/>
      <c r="AL31" s="483"/>
    </row>
    <row r="32" spans="1:38" s="591" customFormat="1" ht="12.75">
      <c r="A32" s="588">
        <v>3</v>
      </c>
      <c r="B32" s="535" t="s">
        <v>131</v>
      </c>
      <c r="C32" s="589">
        <f>C33</f>
        <v>805848</v>
      </c>
      <c r="D32" s="590">
        <f>D33</f>
        <v>1488000</v>
      </c>
      <c r="E32" s="538">
        <f>E33</f>
        <v>1558000</v>
      </c>
      <c r="F32" s="539">
        <f>F33</f>
        <v>1281732.8</v>
      </c>
      <c r="G32" s="540">
        <f aca="true" t="shared" si="1" ref="G32:G38">F32/E32</f>
        <v>0.8226783055198973</v>
      </c>
      <c r="H32" s="541">
        <f>F32/C32</f>
        <v>1.590539158749541</v>
      </c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</row>
    <row r="33" spans="1:38" ht="12.75">
      <c r="A33" s="592">
        <v>32</v>
      </c>
      <c r="B33" s="543" t="s">
        <v>79</v>
      </c>
      <c r="C33" s="593">
        <f>C34+C47+C77+C80</f>
        <v>805848</v>
      </c>
      <c r="D33" s="545">
        <f>D34+D47+D77+D80</f>
        <v>1488000</v>
      </c>
      <c r="E33" s="546">
        <f>E34+E47+E77+E80</f>
        <v>1558000</v>
      </c>
      <c r="F33" s="547">
        <f>F34+F47+F77+F80</f>
        <v>1281732.8</v>
      </c>
      <c r="G33" s="548">
        <f t="shared" si="1"/>
        <v>0.8226783055198973</v>
      </c>
      <c r="H33" s="549">
        <f>F33/C23</f>
        <v>30.426169111712483</v>
      </c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</row>
    <row r="34" spans="1:38" ht="12.75">
      <c r="A34" s="594">
        <v>322</v>
      </c>
      <c r="B34" s="595" t="s">
        <v>81</v>
      </c>
      <c r="C34" s="552">
        <v>253576</v>
      </c>
      <c r="D34" s="568">
        <f>D35+D36+D37+D38+D39+D40+D41+D42+D43+D44+D45+D46</f>
        <v>308000</v>
      </c>
      <c r="E34" s="569">
        <f>E35+E36+E37+E38+E39+E40+E41+E42+E43+E44+E45+E46</f>
        <v>308000</v>
      </c>
      <c r="F34" s="555">
        <f>F35+F36+F37+F38+F39+F40+F41+F42+F43+F44+F45+F46</f>
        <v>221018</v>
      </c>
      <c r="G34" s="556">
        <f t="shared" si="1"/>
        <v>0.7175909090909091</v>
      </c>
      <c r="H34" s="557">
        <f>F34/C34</f>
        <v>0.8716045682556709</v>
      </c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</row>
    <row r="35" spans="1:38" ht="12.75">
      <c r="A35" s="558">
        <v>322</v>
      </c>
      <c r="B35" s="559" t="s">
        <v>168</v>
      </c>
      <c r="C35" s="560"/>
      <c r="D35" s="596">
        <v>30000</v>
      </c>
      <c r="E35" s="597">
        <v>30000</v>
      </c>
      <c r="F35" s="563">
        <v>18910</v>
      </c>
      <c r="G35" s="564">
        <f t="shared" si="1"/>
        <v>0.6303333333333333</v>
      </c>
      <c r="H35" s="565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</row>
    <row r="36" spans="1:38" ht="12.75">
      <c r="A36" s="558">
        <v>322</v>
      </c>
      <c r="B36" s="559" t="s">
        <v>169</v>
      </c>
      <c r="C36" s="560"/>
      <c r="D36" s="596">
        <v>6000</v>
      </c>
      <c r="E36" s="597">
        <v>6000</v>
      </c>
      <c r="F36" s="563">
        <v>3733</v>
      </c>
      <c r="G36" s="564">
        <f t="shared" si="1"/>
        <v>0.6221666666666666</v>
      </c>
      <c r="H36" s="565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3"/>
      <c r="AJ36" s="483"/>
      <c r="AK36" s="483"/>
      <c r="AL36" s="483"/>
    </row>
    <row r="37" spans="1:38" ht="12.75">
      <c r="A37" s="558">
        <v>322</v>
      </c>
      <c r="B37" s="559" t="s">
        <v>170</v>
      </c>
      <c r="C37" s="560"/>
      <c r="D37" s="596">
        <v>6000</v>
      </c>
      <c r="E37" s="562">
        <v>6000</v>
      </c>
      <c r="F37" s="563">
        <v>5854</v>
      </c>
      <c r="G37" s="564">
        <f t="shared" si="1"/>
        <v>0.9756666666666667</v>
      </c>
      <c r="H37" s="565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</row>
    <row r="38" spans="1:38" ht="12.75">
      <c r="A38" s="558">
        <v>322</v>
      </c>
      <c r="B38" s="559" t="s">
        <v>171</v>
      </c>
      <c r="C38" s="560"/>
      <c r="D38" s="596">
        <v>5000</v>
      </c>
      <c r="E38" s="562">
        <v>5000</v>
      </c>
      <c r="F38" s="563">
        <v>2146</v>
      </c>
      <c r="G38" s="564">
        <f t="shared" si="1"/>
        <v>0.4292</v>
      </c>
      <c r="H38" s="565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</row>
    <row r="39" spans="1:38" ht="12.75">
      <c r="A39" s="558">
        <v>322</v>
      </c>
      <c r="B39" s="559" t="s">
        <v>172</v>
      </c>
      <c r="C39" s="560"/>
      <c r="D39" s="561">
        <v>130000</v>
      </c>
      <c r="E39" s="562">
        <v>130000</v>
      </c>
      <c r="F39" s="563">
        <v>109954</v>
      </c>
      <c r="G39" s="564">
        <f>F39/E39</f>
        <v>0.8458</v>
      </c>
      <c r="H39" s="565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</row>
    <row r="40" spans="1:38" s="598" customFormat="1" ht="12.75">
      <c r="A40" s="558">
        <v>322</v>
      </c>
      <c r="B40" s="559" t="s">
        <v>173</v>
      </c>
      <c r="C40" s="560"/>
      <c r="D40" s="561">
        <v>80000</v>
      </c>
      <c r="E40" s="597">
        <v>80000</v>
      </c>
      <c r="F40" s="563">
        <v>51072</v>
      </c>
      <c r="G40" s="564">
        <f aca="true" t="shared" si="2" ref="G40:G71">F40/E40</f>
        <v>0.6384</v>
      </c>
      <c r="H40" s="565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</row>
    <row r="41" spans="1:38" ht="12.75">
      <c r="A41" s="558">
        <v>322</v>
      </c>
      <c r="B41" s="559" t="s">
        <v>174</v>
      </c>
      <c r="C41" s="560"/>
      <c r="D41" s="561">
        <v>5000</v>
      </c>
      <c r="E41" s="562">
        <v>5000</v>
      </c>
      <c r="F41" s="563">
        <v>4715</v>
      </c>
      <c r="G41" s="564">
        <f t="shared" si="2"/>
        <v>0.943</v>
      </c>
      <c r="H41" s="565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</row>
    <row r="42" spans="1:38" ht="12.75">
      <c r="A42" s="599">
        <v>322</v>
      </c>
      <c r="B42" s="600" t="s">
        <v>175</v>
      </c>
      <c r="C42" s="601"/>
      <c r="D42" s="561">
        <v>2000</v>
      </c>
      <c r="E42" s="562">
        <v>2000</v>
      </c>
      <c r="F42" s="563">
        <v>324</v>
      </c>
      <c r="G42" s="564">
        <f t="shared" si="2"/>
        <v>0.162</v>
      </c>
      <c r="H42" s="565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</row>
    <row r="43" spans="1:38" ht="12.75">
      <c r="A43" s="599">
        <v>322</v>
      </c>
      <c r="B43" s="600" t="s">
        <v>176</v>
      </c>
      <c r="C43" s="601"/>
      <c r="D43" s="602">
        <v>15000</v>
      </c>
      <c r="E43" s="603">
        <v>15000</v>
      </c>
      <c r="F43" s="604">
        <v>14364</v>
      </c>
      <c r="G43" s="564">
        <f t="shared" si="2"/>
        <v>0.9576</v>
      </c>
      <c r="H43" s="565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</row>
    <row r="44" spans="1:38" ht="12.75">
      <c r="A44" s="558">
        <v>322</v>
      </c>
      <c r="B44" s="605" t="s">
        <v>177</v>
      </c>
      <c r="C44" s="601"/>
      <c r="D44" s="561">
        <v>10000</v>
      </c>
      <c r="E44" s="562">
        <v>10000</v>
      </c>
      <c r="F44" s="563">
        <v>9946</v>
      </c>
      <c r="G44" s="564">
        <f t="shared" si="2"/>
        <v>0.9946</v>
      </c>
      <c r="H44" s="565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</row>
    <row r="45" spans="1:38" ht="12.75">
      <c r="A45" s="558">
        <v>322</v>
      </c>
      <c r="B45" s="605" t="s">
        <v>178</v>
      </c>
      <c r="C45" s="601"/>
      <c r="D45" s="561">
        <v>4000</v>
      </c>
      <c r="E45" s="562">
        <v>4000</v>
      </c>
      <c r="F45" s="563"/>
      <c r="G45" s="564">
        <f t="shared" si="2"/>
        <v>0</v>
      </c>
      <c r="H45" s="565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</row>
    <row r="46" spans="1:38" s="598" customFormat="1" ht="12.75">
      <c r="A46" s="558">
        <v>322</v>
      </c>
      <c r="B46" s="605" t="s">
        <v>179</v>
      </c>
      <c r="C46" s="601"/>
      <c r="D46" s="561">
        <v>15000</v>
      </c>
      <c r="E46" s="562">
        <v>15000</v>
      </c>
      <c r="F46" s="563"/>
      <c r="G46" s="564">
        <f t="shared" si="2"/>
        <v>0</v>
      </c>
      <c r="H46" s="565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3"/>
      <c r="Y46" s="483"/>
      <c r="Z46" s="483"/>
      <c r="AA46" s="483"/>
      <c r="AB46" s="483"/>
      <c r="AC46" s="483"/>
      <c r="AD46" s="483"/>
      <c r="AE46" s="483"/>
      <c r="AF46" s="483"/>
      <c r="AG46" s="483"/>
      <c r="AH46" s="483"/>
      <c r="AI46" s="483"/>
      <c r="AJ46" s="483"/>
      <c r="AK46" s="483"/>
      <c r="AL46" s="483"/>
    </row>
    <row r="47" spans="1:38" ht="12.75">
      <c r="A47" s="594">
        <v>323</v>
      </c>
      <c r="B47" s="551" t="s">
        <v>82</v>
      </c>
      <c r="C47" s="606">
        <v>404108</v>
      </c>
      <c r="D47" s="568">
        <f>D48+D54+D59+D63+D71+D74</f>
        <v>991500</v>
      </c>
      <c r="E47" s="569">
        <f>E48+E54+E59+E63+E71+E74</f>
        <v>991500</v>
      </c>
      <c r="F47" s="555">
        <f>F48+F54+F59+F63+F71+F74</f>
        <v>873512.8</v>
      </c>
      <c r="G47" s="556">
        <f t="shared" si="2"/>
        <v>0.8810013111447302</v>
      </c>
      <c r="H47" s="557">
        <f>F47/C47</f>
        <v>2.161582547239847</v>
      </c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3"/>
      <c r="Y47" s="483"/>
      <c r="Z47" s="483"/>
      <c r="AA47" s="483"/>
      <c r="AB47" s="483"/>
      <c r="AC47" s="483"/>
      <c r="AD47" s="483"/>
      <c r="AE47" s="483"/>
      <c r="AF47" s="483"/>
      <c r="AG47" s="483"/>
      <c r="AH47" s="483"/>
      <c r="AI47" s="483"/>
      <c r="AJ47" s="483"/>
      <c r="AK47" s="483"/>
      <c r="AL47" s="483"/>
    </row>
    <row r="48" spans="1:38" ht="12.75">
      <c r="A48" s="607">
        <v>323</v>
      </c>
      <c r="B48" s="608" t="s">
        <v>180</v>
      </c>
      <c r="C48" s="609">
        <f>C49+C50+C51+C52+C53</f>
        <v>0</v>
      </c>
      <c r="D48" s="610">
        <f>D49+D50+D51+D52+D53</f>
        <v>116500</v>
      </c>
      <c r="E48" s="611">
        <f>E49+E50+E51+E52+E53</f>
        <v>116500</v>
      </c>
      <c r="F48" s="612">
        <f>F49+F50+F51+F52+F53</f>
        <v>106126</v>
      </c>
      <c r="G48" s="613">
        <f t="shared" si="2"/>
        <v>0.9109527896995708</v>
      </c>
      <c r="H48" s="614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</row>
    <row r="49" spans="1:38" s="598" customFormat="1" ht="12.75">
      <c r="A49" s="558">
        <v>323</v>
      </c>
      <c r="B49" s="605" t="s">
        <v>181</v>
      </c>
      <c r="C49" s="601"/>
      <c r="D49" s="561">
        <v>65000</v>
      </c>
      <c r="E49" s="562">
        <v>65000</v>
      </c>
      <c r="F49" s="563">
        <v>63644</v>
      </c>
      <c r="G49" s="564">
        <f t="shared" si="2"/>
        <v>0.9791384615384615</v>
      </c>
      <c r="H49" s="565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</row>
    <row r="50" spans="1:38" s="598" customFormat="1" ht="12.75">
      <c r="A50" s="558">
        <v>323</v>
      </c>
      <c r="B50" s="605" t="s">
        <v>182</v>
      </c>
      <c r="C50" s="601"/>
      <c r="D50" s="561">
        <v>1500</v>
      </c>
      <c r="E50" s="562">
        <v>1500</v>
      </c>
      <c r="F50" s="563">
        <v>444</v>
      </c>
      <c r="G50" s="564">
        <f t="shared" si="2"/>
        <v>0.296</v>
      </c>
      <c r="H50" s="565"/>
      <c r="I50" s="482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</row>
    <row r="51" spans="1:38" ht="12.75">
      <c r="A51" s="558">
        <v>323</v>
      </c>
      <c r="B51" s="605" t="s">
        <v>183</v>
      </c>
      <c r="C51" s="601"/>
      <c r="D51" s="596">
        <v>35000</v>
      </c>
      <c r="E51" s="597">
        <v>35000</v>
      </c>
      <c r="F51" s="563">
        <v>33995</v>
      </c>
      <c r="G51" s="564">
        <f t="shared" si="2"/>
        <v>0.9712857142857143</v>
      </c>
      <c r="H51" s="565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</row>
    <row r="52" spans="1:38" ht="12.75">
      <c r="A52" s="558">
        <v>323</v>
      </c>
      <c r="B52" s="605" t="s">
        <v>184</v>
      </c>
      <c r="C52" s="601"/>
      <c r="D52" s="615">
        <v>10000</v>
      </c>
      <c r="E52" s="616">
        <v>10000</v>
      </c>
      <c r="F52" s="563">
        <v>3750</v>
      </c>
      <c r="G52" s="564">
        <f t="shared" si="2"/>
        <v>0.375</v>
      </c>
      <c r="H52" s="565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</row>
    <row r="53" spans="1:38" s="66" customFormat="1" ht="21.75">
      <c r="A53" s="558">
        <v>323</v>
      </c>
      <c r="B53" s="600" t="s">
        <v>185</v>
      </c>
      <c r="C53" s="601"/>
      <c r="D53" s="615">
        <v>5000</v>
      </c>
      <c r="E53" s="616">
        <v>5000</v>
      </c>
      <c r="F53" s="617">
        <v>4293</v>
      </c>
      <c r="G53" s="564">
        <f t="shared" si="2"/>
        <v>0.8586</v>
      </c>
      <c r="H53" s="565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483"/>
      <c r="AJ53" s="483"/>
      <c r="AK53" s="483"/>
      <c r="AL53" s="483"/>
    </row>
    <row r="54" spans="1:38" s="66" customFormat="1" ht="12.75">
      <c r="A54" s="618">
        <v>323</v>
      </c>
      <c r="B54" s="619" t="s">
        <v>186</v>
      </c>
      <c r="C54" s="620">
        <f>C55++C56+C57+C58</f>
        <v>0</v>
      </c>
      <c r="D54" s="610">
        <f>D55+D56+D57+D58</f>
        <v>110000</v>
      </c>
      <c r="E54" s="621">
        <f>E55+E56+E57+E58</f>
        <v>110000</v>
      </c>
      <c r="F54" s="612">
        <f>F55+F56+F57+F58</f>
        <v>90088</v>
      </c>
      <c r="G54" s="613">
        <f t="shared" si="2"/>
        <v>0.8189818181818181</v>
      </c>
      <c r="H54" s="614"/>
      <c r="I54" s="482"/>
      <c r="J54" s="482"/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3"/>
    </row>
    <row r="55" spans="1:38" ht="12.75">
      <c r="A55" s="558">
        <v>323</v>
      </c>
      <c r="B55" s="605" t="s">
        <v>187</v>
      </c>
      <c r="C55" s="601"/>
      <c r="D55" s="622">
        <v>65000</v>
      </c>
      <c r="E55" s="623">
        <v>65000</v>
      </c>
      <c r="F55" s="563">
        <v>47398</v>
      </c>
      <c r="G55" s="564">
        <f t="shared" si="2"/>
        <v>0.7292</v>
      </c>
      <c r="H55" s="565"/>
      <c r="I55" s="482"/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3"/>
      <c r="AK55" s="483"/>
      <c r="AL55" s="483"/>
    </row>
    <row r="56" spans="1:38" ht="12.75">
      <c r="A56" s="558">
        <v>323</v>
      </c>
      <c r="B56" s="605" t="s">
        <v>188</v>
      </c>
      <c r="C56" s="601"/>
      <c r="D56" s="622">
        <v>5000</v>
      </c>
      <c r="E56" s="623">
        <v>5000</v>
      </c>
      <c r="F56" s="563">
        <v>4365</v>
      </c>
      <c r="G56" s="564">
        <f t="shared" si="2"/>
        <v>0.873</v>
      </c>
      <c r="H56" s="565"/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3"/>
      <c r="AK56" s="483"/>
      <c r="AL56" s="483"/>
    </row>
    <row r="57" spans="1:38" ht="12.75">
      <c r="A57" s="558">
        <v>323</v>
      </c>
      <c r="B57" s="605" t="s">
        <v>189</v>
      </c>
      <c r="C57" s="601"/>
      <c r="D57" s="561">
        <v>25000</v>
      </c>
      <c r="E57" s="562">
        <v>25000</v>
      </c>
      <c r="F57" s="563">
        <v>24266</v>
      </c>
      <c r="G57" s="564">
        <f t="shared" si="2"/>
        <v>0.97064</v>
      </c>
      <c r="H57" s="565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3"/>
      <c r="AK57" s="483"/>
      <c r="AL57" s="483"/>
    </row>
    <row r="58" spans="1:38" ht="12.75">
      <c r="A58" s="558">
        <v>323</v>
      </c>
      <c r="B58" s="605" t="s">
        <v>190</v>
      </c>
      <c r="C58" s="601"/>
      <c r="D58" s="561">
        <v>15000</v>
      </c>
      <c r="E58" s="562">
        <v>15000</v>
      </c>
      <c r="F58" s="563">
        <v>14059</v>
      </c>
      <c r="G58" s="564">
        <f t="shared" si="2"/>
        <v>0.9372666666666667</v>
      </c>
      <c r="H58" s="565"/>
      <c r="I58" s="482"/>
      <c r="J58" s="482"/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3"/>
      <c r="Y58" s="483"/>
      <c r="Z58" s="483"/>
      <c r="AA58" s="483"/>
      <c r="AB58" s="483"/>
      <c r="AC58" s="483"/>
      <c r="AD58" s="483"/>
      <c r="AE58" s="483"/>
      <c r="AF58" s="483"/>
      <c r="AG58" s="483"/>
      <c r="AH58" s="483"/>
      <c r="AI58" s="483"/>
      <c r="AJ58" s="483"/>
      <c r="AK58" s="483"/>
      <c r="AL58" s="483"/>
    </row>
    <row r="59" spans="1:38" ht="12.75">
      <c r="A59" s="618">
        <v>323</v>
      </c>
      <c r="B59" s="619" t="s">
        <v>191</v>
      </c>
      <c r="C59" s="620">
        <f>C60+C61+C62</f>
        <v>0</v>
      </c>
      <c r="D59" s="610">
        <f>D60+D61+D62</f>
        <v>125000</v>
      </c>
      <c r="E59" s="611">
        <f>E60+E61+E62</f>
        <v>125000</v>
      </c>
      <c r="F59" s="612">
        <f>F60+F61+F62</f>
        <v>117258</v>
      </c>
      <c r="G59" s="613">
        <f t="shared" si="2"/>
        <v>0.938064</v>
      </c>
      <c r="H59" s="614"/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3"/>
    </row>
    <row r="60" spans="1:38" ht="12.75">
      <c r="A60" s="570">
        <v>323</v>
      </c>
      <c r="B60" s="624" t="s">
        <v>192</v>
      </c>
      <c r="C60" s="625"/>
      <c r="D60" s="561">
        <v>30000</v>
      </c>
      <c r="E60" s="562">
        <v>30000</v>
      </c>
      <c r="F60" s="563">
        <v>29980</v>
      </c>
      <c r="G60" s="564">
        <f t="shared" si="2"/>
        <v>0.9993333333333333</v>
      </c>
      <c r="H60" s="565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3"/>
      <c r="Y60" s="483"/>
      <c r="Z60" s="483"/>
      <c r="AA60" s="483"/>
      <c r="AB60" s="483"/>
      <c r="AC60" s="483"/>
      <c r="AD60" s="483"/>
      <c r="AE60" s="483"/>
      <c r="AF60" s="483"/>
      <c r="AG60" s="483"/>
      <c r="AH60" s="483"/>
      <c r="AI60" s="483"/>
      <c r="AJ60" s="483"/>
      <c r="AK60" s="483"/>
      <c r="AL60" s="483"/>
    </row>
    <row r="61" spans="1:38" ht="12.75">
      <c r="A61" s="570">
        <v>323</v>
      </c>
      <c r="B61" s="624" t="s">
        <v>193</v>
      </c>
      <c r="C61" s="625"/>
      <c r="D61" s="561">
        <v>15000</v>
      </c>
      <c r="E61" s="562">
        <v>15000</v>
      </c>
      <c r="F61" s="563">
        <v>8629</v>
      </c>
      <c r="G61" s="564">
        <f t="shared" si="2"/>
        <v>0.5752666666666667</v>
      </c>
      <c r="H61" s="565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3"/>
      <c r="Y61" s="483"/>
      <c r="Z61" s="483"/>
      <c r="AA61" s="483"/>
      <c r="AB61" s="483"/>
      <c r="AC61" s="483"/>
      <c r="AD61" s="483"/>
      <c r="AE61" s="483"/>
      <c r="AF61" s="483"/>
      <c r="AG61" s="483"/>
      <c r="AH61" s="483"/>
      <c r="AI61" s="483"/>
      <c r="AJ61" s="483"/>
      <c r="AK61" s="483"/>
      <c r="AL61" s="483"/>
    </row>
    <row r="62" spans="1:38" s="598" customFormat="1" ht="12.75">
      <c r="A62" s="570">
        <v>323</v>
      </c>
      <c r="B62" s="624" t="s">
        <v>194</v>
      </c>
      <c r="C62" s="625"/>
      <c r="D62" s="561">
        <v>80000</v>
      </c>
      <c r="E62" s="562">
        <v>80000</v>
      </c>
      <c r="F62" s="563">
        <v>78649</v>
      </c>
      <c r="G62" s="564">
        <f t="shared" si="2"/>
        <v>0.9831125</v>
      </c>
      <c r="H62" s="565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482"/>
      <c r="V62" s="482"/>
      <c r="W62" s="482"/>
      <c r="X62" s="483"/>
      <c r="Y62" s="483"/>
      <c r="Z62" s="483"/>
      <c r="AA62" s="483"/>
      <c r="AB62" s="483"/>
      <c r="AC62" s="483"/>
      <c r="AD62" s="483"/>
      <c r="AE62" s="483"/>
      <c r="AF62" s="483"/>
      <c r="AG62" s="483"/>
      <c r="AH62" s="483"/>
      <c r="AI62" s="483"/>
      <c r="AJ62" s="483"/>
      <c r="AK62" s="483"/>
      <c r="AL62" s="483"/>
    </row>
    <row r="63" spans="1:38" ht="12.75">
      <c r="A63" s="618">
        <v>323</v>
      </c>
      <c r="B63" s="619" t="s">
        <v>195</v>
      </c>
      <c r="C63" s="620">
        <f>C64+C65+C66+C67+C68+C69+C70</f>
        <v>0</v>
      </c>
      <c r="D63" s="610">
        <f>D64+D65+D66+D67+D68+D69+D70</f>
        <v>505000</v>
      </c>
      <c r="E63" s="611">
        <f>E64+E65+E66+E67+E68+E69+E70</f>
        <v>505000</v>
      </c>
      <c r="F63" s="612">
        <f>F64+F65+F66+F67+F68+F69+F70</f>
        <v>486281</v>
      </c>
      <c r="G63" s="613">
        <f t="shared" si="2"/>
        <v>0.9629326732673267</v>
      </c>
      <c r="H63" s="614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/>
      <c r="U63" s="482"/>
      <c r="V63" s="482"/>
      <c r="W63" s="482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</row>
    <row r="64" spans="1:38" s="598" customFormat="1" ht="12.75">
      <c r="A64" s="570">
        <v>323</v>
      </c>
      <c r="B64" s="624" t="s">
        <v>196</v>
      </c>
      <c r="C64" s="625"/>
      <c r="D64" s="626">
        <v>20000</v>
      </c>
      <c r="E64" s="562">
        <v>20000</v>
      </c>
      <c r="F64" s="563">
        <v>20000</v>
      </c>
      <c r="G64" s="564">
        <f t="shared" si="2"/>
        <v>1</v>
      </c>
      <c r="H64" s="565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482"/>
      <c r="V64" s="482"/>
      <c r="W64" s="482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</row>
    <row r="65" spans="1:38" s="598" customFormat="1" ht="12.75">
      <c r="A65" s="570">
        <v>323</v>
      </c>
      <c r="B65" s="624" t="s">
        <v>197</v>
      </c>
      <c r="C65" s="625"/>
      <c r="D65" s="626">
        <v>20000</v>
      </c>
      <c r="E65" s="562">
        <v>20000</v>
      </c>
      <c r="F65" s="563">
        <v>18000</v>
      </c>
      <c r="G65" s="564">
        <f t="shared" si="2"/>
        <v>0.9</v>
      </c>
      <c r="H65" s="565"/>
      <c r="I65" s="482"/>
      <c r="J65" s="482"/>
      <c r="K65" s="482"/>
      <c r="L65" s="482"/>
      <c r="M65" s="482"/>
      <c r="N65" s="482"/>
      <c r="O65" s="482"/>
      <c r="P65" s="482"/>
      <c r="Q65" s="482"/>
      <c r="R65" s="482"/>
      <c r="S65" s="482"/>
      <c r="T65" s="482"/>
      <c r="U65" s="482"/>
      <c r="V65" s="482"/>
      <c r="W65" s="482"/>
      <c r="X65" s="483"/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</row>
    <row r="66" spans="1:38" s="598" customFormat="1" ht="12.75">
      <c r="A66" s="570">
        <v>323</v>
      </c>
      <c r="B66" s="624" t="s">
        <v>198</v>
      </c>
      <c r="C66" s="625"/>
      <c r="D66" s="626">
        <v>10000</v>
      </c>
      <c r="E66" s="562">
        <v>10000</v>
      </c>
      <c r="F66" s="563">
        <v>3739</v>
      </c>
      <c r="G66" s="564">
        <f t="shared" si="2"/>
        <v>0.3739</v>
      </c>
      <c r="H66" s="565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  <c r="AK66" s="483"/>
      <c r="AL66" s="483"/>
    </row>
    <row r="67" spans="1:38" ht="12.75">
      <c r="A67" s="570">
        <v>323</v>
      </c>
      <c r="B67" s="624" t="s">
        <v>199</v>
      </c>
      <c r="C67" s="625"/>
      <c r="D67" s="626">
        <v>40000</v>
      </c>
      <c r="E67" s="562">
        <v>40000</v>
      </c>
      <c r="F67" s="563">
        <v>33772</v>
      </c>
      <c r="G67" s="564">
        <f t="shared" si="2"/>
        <v>0.8443</v>
      </c>
      <c r="H67" s="565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3"/>
      <c r="Y67" s="483"/>
      <c r="Z67" s="483"/>
      <c r="AA67" s="483"/>
      <c r="AB67" s="483"/>
      <c r="AC67" s="483"/>
      <c r="AD67" s="483"/>
      <c r="AE67" s="483"/>
      <c r="AF67" s="483"/>
      <c r="AG67" s="483"/>
      <c r="AH67" s="483"/>
      <c r="AI67" s="483"/>
      <c r="AJ67" s="483"/>
      <c r="AK67" s="483"/>
      <c r="AL67" s="483"/>
    </row>
    <row r="68" spans="1:38" ht="12.75">
      <c r="A68" s="570">
        <v>323</v>
      </c>
      <c r="B68" s="624" t="s">
        <v>200</v>
      </c>
      <c r="C68" s="625"/>
      <c r="D68" s="626">
        <v>10000</v>
      </c>
      <c r="E68" s="562">
        <v>10000</v>
      </c>
      <c r="F68" s="563">
        <v>5825</v>
      </c>
      <c r="G68" s="564">
        <f t="shared" si="2"/>
        <v>0.5825</v>
      </c>
      <c r="H68" s="565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  <c r="V68" s="482"/>
      <c r="W68" s="482"/>
      <c r="X68" s="483"/>
      <c r="Y68" s="483"/>
      <c r="Z68" s="483"/>
      <c r="AA68" s="483"/>
      <c r="AB68" s="483"/>
      <c r="AC68" s="483"/>
      <c r="AD68" s="483"/>
      <c r="AE68" s="483"/>
      <c r="AF68" s="483"/>
      <c r="AG68" s="483"/>
      <c r="AH68" s="483"/>
      <c r="AI68" s="483"/>
      <c r="AJ68" s="483"/>
      <c r="AK68" s="483"/>
      <c r="AL68" s="483"/>
    </row>
    <row r="69" spans="1:38" ht="12.75">
      <c r="A69" s="570">
        <v>323</v>
      </c>
      <c r="B69" s="624" t="s">
        <v>201</v>
      </c>
      <c r="C69" s="625"/>
      <c r="D69" s="627">
        <v>5000</v>
      </c>
      <c r="E69" s="562">
        <v>5000</v>
      </c>
      <c r="F69" s="563">
        <v>5000</v>
      </c>
      <c r="G69" s="564">
        <f t="shared" si="2"/>
        <v>1</v>
      </c>
      <c r="H69" s="565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2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3"/>
      <c r="AI69" s="483"/>
      <c r="AJ69" s="483"/>
      <c r="AK69" s="483"/>
      <c r="AL69" s="483"/>
    </row>
    <row r="70" spans="1:38" ht="12.75">
      <c r="A70" s="570">
        <v>323</v>
      </c>
      <c r="B70" s="624" t="s">
        <v>202</v>
      </c>
      <c r="C70" s="625"/>
      <c r="D70" s="627">
        <v>400000</v>
      </c>
      <c r="E70" s="597">
        <v>400000</v>
      </c>
      <c r="F70" s="563">
        <v>399945</v>
      </c>
      <c r="G70" s="564">
        <f t="shared" si="2"/>
        <v>0.9998625</v>
      </c>
      <c r="H70" s="565"/>
      <c r="I70" s="482"/>
      <c r="J70" s="482"/>
      <c r="K70" s="482"/>
      <c r="L70" s="482"/>
      <c r="M70" s="482"/>
      <c r="N70" s="482"/>
      <c r="O70" s="482"/>
      <c r="P70" s="482"/>
      <c r="Q70" s="482"/>
      <c r="R70" s="482"/>
      <c r="S70" s="482"/>
      <c r="T70" s="482"/>
      <c r="U70" s="482"/>
      <c r="V70" s="482"/>
      <c r="W70" s="482"/>
      <c r="X70" s="483"/>
      <c r="Y70" s="483"/>
      <c r="Z70" s="483"/>
      <c r="AA70" s="483"/>
      <c r="AB70" s="483"/>
      <c r="AC70" s="483"/>
      <c r="AD70" s="483"/>
      <c r="AE70" s="483"/>
      <c r="AF70" s="483"/>
      <c r="AG70" s="483"/>
      <c r="AH70" s="483"/>
      <c r="AI70" s="483"/>
      <c r="AJ70" s="483"/>
      <c r="AK70" s="483"/>
      <c r="AL70" s="483"/>
    </row>
    <row r="71" spans="1:38" ht="12.75">
      <c r="A71" s="618">
        <v>323</v>
      </c>
      <c r="B71" s="619" t="s">
        <v>203</v>
      </c>
      <c r="C71" s="620">
        <f>C72+C73</f>
        <v>0</v>
      </c>
      <c r="D71" s="610">
        <f>D72+D73</f>
        <v>30000</v>
      </c>
      <c r="E71" s="611">
        <f>E72+E73</f>
        <v>30000</v>
      </c>
      <c r="F71" s="612">
        <f>F72+F73</f>
        <v>17181.8</v>
      </c>
      <c r="G71" s="613">
        <f t="shared" si="2"/>
        <v>0.5727266666666666</v>
      </c>
      <c r="H71" s="614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82"/>
      <c r="U71" s="482"/>
      <c r="V71" s="482"/>
      <c r="W71" s="482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483"/>
      <c r="AK71" s="483"/>
      <c r="AL71" s="483"/>
    </row>
    <row r="72" spans="1:38" ht="12.75">
      <c r="A72" s="570">
        <v>323</v>
      </c>
      <c r="B72" s="624" t="s">
        <v>204</v>
      </c>
      <c r="C72" s="625"/>
      <c r="D72" s="596">
        <v>25000</v>
      </c>
      <c r="E72" s="597">
        <v>25000</v>
      </c>
      <c r="F72" s="563">
        <v>17181.8</v>
      </c>
      <c r="G72" s="564">
        <f aca="true" t="shared" si="3" ref="G72:G96">F72/E72</f>
        <v>0.687272</v>
      </c>
      <c r="H72" s="565"/>
      <c r="I72" s="482"/>
      <c r="J72" s="482"/>
      <c r="K72" s="482"/>
      <c r="L72" s="482"/>
      <c r="M72" s="482"/>
      <c r="N72" s="482"/>
      <c r="O72" s="482"/>
      <c r="P72" s="482"/>
      <c r="Q72" s="482"/>
      <c r="R72" s="482"/>
      <c r="S72" s="482"/>
      <c r="T72" s="482"/>
      <c r="U72" s="482"/>
      <c r="V72" s="482"/>
      <c r="W72" s="482"/>
      <c r="X72" s="483"/>
      <c r="Y72" s="483"/>
      <c r="Z72" s="483"/>
      <c r="AA72" s="483"/>
      <c r="AB72" s="483"/>
      <c r="AC72" s="483"/>
      <c r="AD72" s="483"/>
      <c r="AE72" s="483"/>
      <c r="AF72" s="483"/>
      <c r="AG72" s="483"/>
      <c r="AH72" s="483"/>
      <c r="AI72" s="483"/>
      <c r="AJ72" s="483"/>
      <c r="AK72" s="483"/>
      <c r="AL72" s="483"/>
    </row>
    <row r="73" spans="1:38" ht="12.75">
      <c r="A73" s="570">
        <v>323</v>
      </c>
      <c r="B73" s="624" t="s">
        <v>205</v>
      </c>
      <c r="C73" s="625"/>
      <c r="D73" s="561">
        <v>5000</v>
      </c>
      <c r="E73" s="597">
        <v>5000</v>
      </c>
      <c r="F73" s="563"/>
      <c r="G73" s="564">
        <f t="shared" si="3"/>
        <v>0</v>
      </c>
      <c r="H73" s="565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  <c r="U73" s="482"/>
      <c r="V73" s="482"/>
      <c r="W73" s="482"/>
      <c r="X73" s="483"/>
      <c r="Y73" s="483"/>
      <c r="Z73" s="483"/>
      <c r="AA73" s="483"/>
      <c r="AB73" s="483"/>
      <c r="AC73" s="483"/>
      <c r="AD73" s="483"/>
      <c r="AE73" s="483"/>
      <c r="AF73" s="483"/>
      <c r="AG73" s="483"/>
      <c r="AH73" s="483"/>
      <c r="AI73" s="483"/>
      <c r="AJ73" s="483"/>
      <c r="AK73" s="483"/>
      <c r="AL73" s="483"/>
    </row>
    <row r="74" spans="1:38" ht="12.75">
      <c r="A74" s="618">
        <v>323</v>
      </c>
      <c r="B74" s="619" t="s">
        <v>206</v>
      </c>
      <c r="C74" s="620">
        <f>C75+C76</f>
        <v>0</v>
      </c>
      <c r="D74" s="610">
        <f>D75+D76</f>
        <v>105000</v>
      </c>
      <c r="E74" s="611">
        <f>E75+E76</f>
        <v>105000</v>
      </c>
      <c r="F74" s="612">
        <f>F75+F76</f>
        <v>56578</v>
      </c>
      <c r="G74" s="613">
        <f t="shared" si="3"/>
        <v>0.5388380952380952</v>
      </c>
      <c r="H74" s="614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  <c r="V74" s="482"/>
      <c r="W74" s="482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  <c r="AH74" s="483"/>
      <c r="AI74" s="483"/>
      <c r="AJ74" s="483"/>
      <c r="AK74" s="483"/>
      <c r="AL74" s="483"/>
    </row>
    <row r="75" spans="1:38" s="598" customFormat="1" ht="12.75">
      <c r="A75" s="570">
        <v>323</v>
      </c>
      <c r="B75" s="624" t="s">
        <v>207</v>
      </c>
      <c r="C75" s="625"/>
      <c r="D75" s="596">
        <v>85000</v>
      </c>
      <c r="E75" s="562">
        <v>85000</v>
      </c>
      <c r="F75" s="563">
        <v>51175</v>
      </c>
      <c r="G75" s="564">
        <f t="shared" si="3"/>
        <v>0.6020588235294118</v>
      </c>
      <c r="H75" s="565"/>
      <c r="I75" s="482"/>
      <c r="J75" s="482"/>
      <c r="K75" s="482"/>
      <c r="L75" s="482"/>
      <c r="M75" s="482"/>
      <c r="N75" s="482"/>
      <c r="O75" s="482"/>
      <c r="P75" s="482"/>
      <c r="Q75" s="482"/>
      <c r="R75" s="482"/>
      <c r="S75" s="482"/>
      <c r="T75" s="482"/>
      <c r="U75" s="482"/>
      <c r="V75" s="482"/>
      <c r="W75" s="482"/>
      <c r="X75" s="483"/>
      <c r="Y75" s="483"/>
      <c r="Z75" s="483"/>
      <c r="AA75" s="483"/>
      <c r="AB75" s="483"/>
      <c r="AC75" s="483"/>
      <c r="AD75" s="483"/>
      <c r="AE75" s="483"/>
      <c r="AF75" s="483"/>
      <c r="AG75" s="483"/>
      <c r="AH75" s="483"/>
      <c r="AI75" s="483"/>
      <c r="AJ75" s="483"/>
      <c r="AK75" s="483"/>
      <c r="AL75" s="483"/>
    </row>
    <row r="76" spans="1:38" ht="12.75">
      <c r="A76" s="570">
        <v>323</v>
      </c>
      <c r="B76" s="624" t="s">
        <v>208</v>
      </c>
      <c r="C76" s="625"/>
      <c r="D76" s="596">
        <v>20000</v>
      </c>
      <c r="E76" s="562">
        <v>20000</v>
      </c>
      <c r="F76" s="563">
        <v>5403</v>
      </c>
      <c r="G76" s="564">
        <f t="shared" si="3"/>
        <v>0.27015</v>
      </c>
      <c r="H76" s="565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482"/>
      <c r="U76" s="482"/>
      <c r="V76" s="482"/>
      <c r="W76" s="482"/>
      <c r="X76" s="483"/>
      <c r="Y76" s="483"/>
      <c r="Z76" s="483"/>
      <c r="AA76" s="483"/>
      <c r="AB76" s="483"/>
      <c r="AC76" s="483"/>
      <c r="AD76" s="483"/>
      <c r="AE76" s="483"/>
      <c r="AF76" s="483"/>
      <c r="AG76" s="483"/>
      <c r="AH76" s="483"/>
      <c r="AI76" s="483"/>
      <c r="AJ76" s="483"/>
      <c r="AK76" s="483"/>
      <c r="AL76" s="483"/>
    </row>
    <row r="77" spans="1:38" ht="12.75">
      <c r="A77" s="628">
        <v>324</v>
      </c>
      <c r="B77" s="629" t="s">
        <v>209</v>
      </c>
      <c r="C77" s="630"/>
      <c r="D77" s="568">
        <f>D78+D79</f>
        <v>3000</v>
      </c>
      <c r="E77" s="569">
        <f>E78+E79</f>
        <v>3000</v>
      </c>
      <c r="F77" s="555">
        <f>F78+F79</f>
        <v>0</v>
      </c>
      <c r="G77" s="556">
        <f t="shared" si="3"/>
        <v>0</v>
      </c>
      <c r="H77" s="557"/>
      <c r="I77" s="482"/>
      <c r="J77" s="482"/>
      <c r="K77" s="482"/>
      <c r="L77" s="482"/>
      <c r="M77" s="482"/>
      <c r="N77" s="482"/>
      <c r="O77" s="482"/>
      <c r="P77" s="482"/>
      <c r="Q77" s="482"/>
      <c r="R77" s="482"/>
      <c r="S77" s="482"/>
      <c r="T77" s="482"/>
      <c r="U77" s="482"/>
      <c r="V77" s="482"/>
      <c r="W77" s="482"/>
      <c r="X77" s="483"/>
      <c r="Y77" s="483"/>
      <c r="Z77" s="483"/>
      <c r="AA77" s="483"/>
      <c r="AB77" s="483"/>
      <c r="AC77" s="483"/>
      <c r="AD77" s="483"/>
      <c r="AE77" s="483"/>
      <c r="AF77" s="483"/>
      <c r="AG77" s="483"/>
      <c r="AH77" s="483"/>
      <c r="AI77" s="483"/>
      <c r="AJ77" s="483"/>
      <c r="AK77" s="483"/>
      <c r="AL77" s="483"/>
    </row>
    <row r="78" spans="1:38" ht="12.75">
      <c r="A78" s="570">
        <v>324</v>
      </c>
      <c r="B78" s="624" t="s">
        <v>210</v>
      </c>
      <c r="C78" s="625"/>
      <c r="D78" s="561">
        <v>2000</v>
      </c>
      <c r="E78" s="562">
        <v>2000</v>
      </c>
      <c r="F78" s="563"/>
      <c r="G78" s="564">
        <f t="shared" si="3"/>
        <v>0</v>
      </c>
      <c r="H78" s="565"/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2"/>
      <c r="X78" s="483"/>
      <c r="Y78" s="483"/>
      <c r="Z78" s="483"/>
      <c r="AA78" s="483"/>
      <c r="AB78" s="483"/>
      <c r="AC78" s="483"/>
      <c r="AD78" s="483"/>
      <c r="AE78" s="483"/>
      <c r="AF78" s="483"/>
      <c r="AG78" s="483"/>
      <c r="AH78" s="483"/>
      <c r="AI78" s="483"/>
      <c r="AJ78" s="483"/>
      <c r="AK78" s="483"/>
      <c r="AL78" s="483"/>
    </row>
    <row r="79" spans="1:38" s="598" customFormat="1" ht="12.75">
      <c r="A79" s="570">
        <v>324</v>
      </c>
      <c r="B79" s="624" t="s">
        <v>211</v>
      </c>
      <c r="C79" s="625"/>
      <c r="D79" s="561">
        <v>1000</v>
      </c>
      <c r="E79" s="562">
        <v>1000</v>
      </c>
      <c r="F79" s="563"/>
      <c r="G79" s="564">
        <f t="shared" si="3"/>
        <v>0</v>
      </c>
      <c r="H79" s="565"/>
      <c r="I79" s="482"/>
      <c r="J79" s="482"/>
      <c r="K79" s="482"/>
      <c r="L79" s="482"/>
      <c r="M79" s="482"/>
      <c r="N79" s="482"/>
      <c r="O79" s="482"/>
      <c r="P79" s="482"/>
      <c r="Q79" s="482"/>
      <c r="R79" s="482"/>
      <c r="S79" s="482"/>
      <c r="T79" s="482"/>
      <c r="U79" s="482"/>
      <c r="V79" s="482"/>
      <c r="W79" s="482"/>
      <c r="X79" s="483"/>
      <c r="Y79" s="483"/>
      <c r="Z79" s="483"/>
      <c r="AA79" s="483"/>
      <c r="AB79" s="483"/>
      <c r="AC79" s="483"/>
      <c r="AD79" s="483"/>
      <c r="AE79" s="483"/>
      <c r="AF79" s="483"/>
      <c r="AG79" s="483"/>
      <c r="AH79" s="483"/>
      <c r="AI79" s="483"/>
      <c r="AJ79" s="483"/>
      <c r="AK79" s="483"/>
      <c r="AL79" s="483"/>
    </row>
    <row r="80" spans="1:38" s="598" customFormat="1" ht="12.75">
      <c r="A80" s="550">
        <v>329</v>
      </c>
      <c r="B80" s="629" t="s">
        <v>84</v>
      </c>
      <c r="C80" s="630">
        <v>148164</v>
      </c>
      <c r="D80" s="568">
        <f>D81+D85+D87+D92+D94</f>
        <v>185500</v>
      </c>
      <c r="E80" s="569">
        <f>E81+E85+E87+E92+E94</f>
        <v>255500</v>
      </c>
      <c r="F80" s="555">
        <f>F81+F85+F87+F92+F94</f>
        <v>187202</v>
      </c>
      <c r="G80" s="556">
        <f t="shared" si="3"/>
        <v>0.7326888454011742</v>
      </c>
      <c r="H80" s="557">
        <f>F80/C80</f>
        <v>1.2634783078210632</v>
      </c>
      <c r="I80" s="482"/>
      <c r="J80" s="482"/>
      <c r="K80" s="482"/>
      <c r="L80" s="482"/>
      <c r="M80" s="482"/>
      <c r="N80" s="482"/>
      <c r="O80" s="482"/>
      <c r="P80" s="482"/>
      <c r="Q80" s="482"/>
      <c r="R80" s="482"/>
      <c r="S80" s="482"/>
      <c r="T80" s="482"/>
      <c r="U80" s="482"/>
      <c r="V80" s="482"/>
      <c r="W80" s="482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  <c r="AH80" s="483"/>
      <c r="AI80" s="483"/>
      <c r="AJ80" s="483"/>
      <c r="AK80" s="483"/>
      <c r="AL80" s="483"/>
    </row>
    <row r="81" spans="1:38" ht="12.75">
      <c r="A81" s="618">
        <v>329</v>
      </c>
      <c r="B81" s="608" t="s">
        <v>212</v>
      </c>
      <c r="C81" s="631">
        <f>C82+C83+C84</f>
        <v>0</v>
      </c>
      <c r="D81" s="610">
        <f>D82+D83+D84</f>
        <v>37500</v>
      </c>
      <c r="E81" s="611">
        <f>E82+E83+E84</f>
        <v>37500</v>
      </c>
      <c r="F81" s="612">
        <f>F82+F83+F84</f>
        <v>12249</v>
      </c>
      <c r="G81" s="613">
        <f t="shared" si="3"/>
        <v>0.32664</v>
      </c>
      <c r="H81" s="614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3"/>
      <c r="Y81" s="483"/>
      <c r="Z81" s="483"/>
      <c r="AA81" s="483"/>
      <c r="AB81" s="483"/>
      <c r="AC81" s="483"/>
      <c r="AD81" s="483"/>
      <c r="AE81" s="483"/>
      <c r="AF81" s="483"/>
      <c r="AG81" s="483"/>
      <c r="AH81" s="483"/>
      <c r="AI81" s="483"/>
      <c r="AJ81" s="483"/>
      <c r="AK81" s="483"/>
      <c r="AL81" s="483"/>
    </row>
    <row r="82" spans="1:38" ht="12.75">
      <c r="A82" s="570">
        <v>329</v>
      </c>
      <c r="B82" s="571" t="s">
        <v>213</v>
      </c>
      <c r="C82" s="572"/>
      <c r="D82" s="561">
        <v>2500</v>
      </c>
      <c r="E82" s="562">
        <v>2500</v>
      </c>
      <c r="F82" s="563">
        <v>1749</v>
      </c>
      <c r="G82" s="564">
        <f t="shared" si="3"/>
        <v>0.6996</v>
      </c>
      <c r="H82" s="565"/>
      <c r="I82" s="482"/>
      <c r="J82" s="482"/>
      <c r="K82" s="482"/>
      <c r="L82" s="482"/>
      <c r="M82" s="482"/>
      <c r="N82" s="482"/>
      <c r="O82" s="482"/>
      <c r="P82" s="482"/>
      <c r="Q82" s="482"/>
      <c r="R82" s="482"/>
      <c r="S82" s="482"/>
      <c r="T82" s="482"/>
      <c r="U82" s="482"/>
      <c r="V82" s="482"/>
      <c r="W82" s="482"/>
      <c r="X82" s="483"/>
      <c r="Y82" s="483"/>
      <c r="Z82" s="483"/>
      <c r="AA82" s="483"/>
      <c r="AB82" s="483"/>
      <c r="AC82" s="483"/>
      <c r="AD82" s="483"/>
      <c r="AE82" s="483"/>
      <c r="AF82" s="483"/>
      <c r="AG82" s="483"/>
      <c r="AH82" s="483"/>
      <c r="AI82" s="483"/>
      <c r="AJ82" s="483"/>
      <c r="AK82" s="483"/>
      <c r="AL82" s="483"/>
    </row>
    <row r="83" spans="1:38" ht="12.75">
      <c r="A83" s="570">
        <v>329</v>
      </c>
      <c r="B83" s="624" t="s">
        <v>214</v>
      </c>
      <c r="C83" s="625"/>
      <c r="D83" s="561">
        <v>15000</v>
      </c>
      <c r="E83" s="597">
        <v>15000</v>
      </c>
      <c r="F83" s="563"/>
      <c r="G83" s="564">
        <f t="shared" si="3"/>
        <v>0</v>
      </c>
      <c r="H83" s="565"/>
      <c r="I83" s="482"/>
      <c r="J83" s="482"/>
      <c r="K83" s="482"/>
      <c r="L83" s="482"/>
      <c r="M83" s="482"/>
      <c r="N83" s="482"/>
      <c r="O83" s="482"/>
      <c r="P83" s="482"/>
      <c r="Q83" s="482"/>
      <c r="R83" s="482"/>
      <c r="S83" s="482"/>
      <c r="T83" s="482"/>
      <c r="U83" s="482"/>
      <c r="V83" s="482"/>
      <c r="W83" s="482"/>
      <c r="X83" s="483"/>
      <c r="Y83" s="483"/>
      <c r="Z83" s="483"/>
      <c r="AA83" s="483"/>
      <c r="AB83" s="483"/>
      <c r="AC83" s="483"/>
      <c r="AD83" s="483"/>
      <c r="AE83" s="483"/>
      <c r="AF83" s="483"/>
      <c r="AG83" s="483"/>
      <c r="AH83" s="483"/>
      <c r="AI83" s="483"/>
      <c r="AJ83" s="483"/>
      <c r="AK83" s="483"/>
      <c r="AL83" s="483"/>
    </row>
    <row r="84" spans="1:38" s="598" customFormat="1" ht="12.75">
      <c r="A84" s="570">
        <v>329</v>
      </c>
      <c r="B84" s="571" t="s">
        <v>215</v>
      </c>
      <c r="C84" s="572"/>
      <c r="D84" s="561">
        <v>20000</v>
      </c>
      <c r="E84" s="562">
        <v>20000</v>
      </c>
      <c r="F84" s="563">
        <v>10500</v>
      </c>
      <c r="G84" s="564">
        <f t="shared" si="3"/>
        <v>0.525</v>
      </c>
      <c r="H84" s="565"/>
      <c r="I84" s="482"/>
      <c r="J84" s="482"/>
      <c r="K84" s="482"/>
      <c r="L84" s="482"/>
      <c r="M84" s="482"/>
      <c r="N84" s="482"/>
      <c r="O84" s="482"/>
      <c r="P84" s="482"/>
      <c r="Q84" s="482"/>
      <c r="R84" s="482"/>
      <c r="S84" s="482"/>
      <c r="T84" s="482"/>
      <c r="U84" s="482"/>
      <c r="V84" s="482"/>
      <c r="W84" s="482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3"/>
      <c r="AK84" s="483"/>
      <c r="AL84" s="483"/>
    </row>
    <row r="85" spans="1:38" s="598" customFormat="1" ht="12.75">
      <c r="A85" s="618">
        <v>329</v>
      </c>
      <c r="B85" s="608" t="s">
        <v>216</v>
      </c>
      <c r="C85" s="631">
        <f>C86</f>
        <v>0</v>
      </c>
      <c r="D85" s="610">
        <f>D86</f>
        <v>50000</v>
      </c>
      <c r="E85" s="611">
        <f>E86</f>
        <v>50000</v>
      </c>
      <c r="F85" s="612">
        <f>F86</f>
        <v>25354</v>
      </c>
      <c r="G85" s="613">
        <f t="shared" si="3"/>
        <v>0.50708</v>
      </c>
      <c r="H85" s="614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2"/>
      <c r="V85" s="482"/>
      <c r="W85" s="482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  <c r="AH85" s="483"/>
      <c r="AI85" s="483"/>
      <c r="AJ85" s="483"/>
      <c r="AK85" s="483"/>
      <c r="AL85" s="483"/>
    </row>
    <row r="86" spans="1:38" ht="12.75">
      <c r="A86" s="570">
        <v>329</v>
      </c>
      <c r="B86" s="571" t="s">
        <v>216</v>
      </c>
      <c r="C86" s="572"/>
      <c r="D86" s="561">
        <v>50000</v>
      </c>
      <c r="E86" s="562">
        <v>50000</v>
      </c>
      <c r="F86" s="563">
        <v>25354</v>
      </c>
      <c r="G86" s="564">
        <f t="shared" si="3"/>
        <v>0.50708</v>
      </c>
      <c r="H86" s="565"/>
      <c r="I86" s="482"/>
      <c r="J86" s="482"/>
      <c r="K86" s="482"/>
      <c r="L86" s="482"/>
      <c r="M86" s="482"/>
      <c r="N86" s="482"/>
      <c r="O86" s="482"/>
      <c r="P86" s="482"/>
      <c r="Q86" s="482"/>
      <c r="R86" s="482"/>
      <c r="S86" s="482"/>
      <c r="T86" s="482"/>
      <c r="U86" s="482"/>
      <c r="V86" s="482"/>
      <c r="W86" s="482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</row>
    <row r="87" spans="1:38" ht="12.75">
      <c r="A87" s="618">
        <v>329</v>
      </c>
      <c r="B87" s="608" t="s">
        <v>217</v>
      </c>
      <c r="C87" s="631">
        <f>C88+C89+C90+C91</f>
        <v>0</v>
      </c>
      <c r="D87" s="610">
        <f>D88+D89+D90+D91</f>
        <v>8000</v>
      </c>
      <c r="E87" s="611">
        <f>E88+E89+E90+E91</f>
        <v>8000</v>
      </c>
      <c r="F87" s="612">
        <f>F88+F89+F90+F91</f>
        <v>200</v>
      </c>
      <c r="G87" s="613">
        <f t="shared" si="3"/>
        <v>0.025</v>
      </c>
      <c r="H87" s="614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482"/>
      <c r="W87" s="482"/>
      <c r="X87" s="483"/>
      <c r="Y87" s="483"/>
      <c r="Z87" s="483"/>
      <c r="AA87" s="483"/>
      <c r="AB87" s="483"/>
      <c r="AC87" s="483"/>
      <c r="AD87" s="483"/>
      <c r="AE87" s="483"/>
      <c r="AF87" s="483"/>
      <c r="AG87" s="483"/>
      <c r="AH87" s="483"/>
      <c r="AI87" s="483"/>
      <c r="AJ87" s="483"/>
      <c r="AK87" s="483"/>
      <c r="AL87" s="483"/>
    </row>
    <row r="88" spans="1:38" ht="12.75">
      <c r="A88" s="570">
        <v>329</v>
      </c>
      <c r="B88" s="571" t="s">
        <v>218</v>
      </c>
      <c r="C88" s="572"/>
      <c r="D88" s="561">
        <v>2000</v>
      </c>
      <c r="E88" s="597">
        <v>2000</v>
      </c>
      <c r="F88" s="563"/>
      <c r="G88" s="564">
        <f t="shared" si="3"/>
        <v>0</v>
      </c>
      <c r="H88" s="565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3"/>
      <c r="Y88" s="483"/>
      <c r="Z88" s="483"/>
      <c r="AA88" s="483"/>
      <c r="AB88" s="483"/>
      <c r="AC88" s="483"/>
      <c r="AD88" s="483"/>
      <c r="AE88" s="483"/>
      <c r="AF88" s="483"/>
      <c r="AG88" s="483"/>
      <c r="AH88" s="483"/>
      <c r="AI88" s="483"/>
      <c r="AJ88" s="483"/>
      <c r="AK88" s="483"/>
      <c r="AL88" s="483"/>
    </row>
    <row r="89" spans="1:38" ht="12.75">
      <c r="A89" s="570">
        <v>329</v>
      </c>
      <c r="B89" s="571" t="s">
        <v>219</v>
      </c>
      <c r="C89" s="572"/>
      <c r="D89" s="596">
        <v>2000</v>
      </c>
      <c r="E89" s="562">
        <v>2000</v>
      </c>
      <c r="F89" s="563">
        <v>200</v>
      </c>
      <c r="G89" s="564">
        <f t="shared" si="3"/>
        <v>0.1</v>
      </c>
      <c r="H89" s="565"/>
      <c r="I89" s="482"/>
      <c r="J89" s="482"/>
      <c r="K89" s="482"/>
      <c r="L89" s="482"/>
      <c r="M89" s="482"/>
      <c r="N89" s="482"/>
      <c r="O89" s="482"/>
      <c r="P89" s="482"/>
      <c r="Q89" s="482"/>
      <c r="R89" s="482"/>
      <c r="S89" s="482"/>
      <c r="T89" s="482"/>
      <c r="U89" s="482"/>
      <c r="V89" s="482"/>
      <c r="W89" s="482"/>
      <c r="X89" s="483"/>
      <c r="Y89" s="483"/>
      <c r="Z89" s="483"/>
      <c r="AA89" s="483"/>
      <c r="AB89" s="483"/>
      <c r="AC89" s="483"/>
      <c r="AD89" s="483"/>
      <c r="AE89" s="483"/>
      <c r="AF89" s="483"/>
      <c r="AG89" s="483"/>
      <c r="AH89" s="483"/>
      <c r="AI89" s="483"/>
      <c r="AJ89" s="483"/>
      <c r="AK89" s="483"/>
      <c r="AL89" s="483"/>
    </row>
    <row r="90" spans="1:38" s="598" customFormat="1" ht="12.75">
      <c r="A90" s="570">
        <v>329</v>
      </c>
      <c r="B90" s="571" t="s">
        <v>220</v>
      </c>
      <c r="C90" s="572"/>
      <c r="D90" s="596">
        <v>2000</v>
      </c>
      <c r="E90" s="562">
        <v>2000</v>
      </c>
      <c r="F90" s="563"/>
      <c r="G90" s="564">
        <f t="shared" si="3"/>
        <v>0</v>
      </c>
      <c r="H90" s="565"/>
      <c r="I90" s="482"/>
      <c r="J90" s="482"/>
      <c r="K90" s="482"/>
      <c r="L90" s="482"/>
      <c r="M90" s="482"/>
      <c r="N90" s="482"/>
      <c r="O90" s="482"/>
      <c r="P90" s="482"/>
      <c r="Q90" s="482"/>
      <c r="R90" s="482"/>
      <c r="S90" s="482"/>
      <c r="T90" s="482"/>
      <c r="U90" s="482"/>
      <c r="V90" s="482"/>
      <c r="W90" s="482"/>
      <c r="X90" s="483"/>
      <c r="Y90" s="483"/>
      <c r="Z90" s="483"/>
      <c r="AA90" s="483"/>
      <c r="AB90" s="483"/>
      <c r="AC90" s="483"/>
      <c r="AD90" s="483"/>
      <c r="AE90" s="483"/>
      <c r="AF90" s="483"/>
      <c r="AG90" s="483"/>
      <c r="AH90" s="483"/>
      <c r="AI90" s="483"/>
      <c r="AJ90" s="483"/>
      <c r="AK90" s="483"/>
      <c r="AL90" s="483"/>
    </row>
    <row r="91" spans="1:38" ht="12.75">
      <c r="A91" s="570">
        <v>329</v>
      </c>
      <c r="B91" s="571" t="s">
        <v>221</v>
      </c>
      <c r="C91" s="572"/>
      <c r="D91" s="561">
        <v>2000</v>
      </c>
      <c r="E91" s="562">
        <v>2000</v>
      </c>
      <c r="F91" s="563"/>
      <c r="G91" s="564">
        <f t="shared" si="3"/>
        <v>0</v>
      </c>
      <c r="H91" s="565"/>
      <c r="I91" s="482"/>
      <c r="J91" s="482"/>
      <c r="K91" s="482"/>
      <c r="L91" s="482"/>
      <c r="M91" s="482"/>
      <c r="N91" s="482"/>
      <c r="O91" s="482"/>
      <c r="P91" s="482"/>
      <c r="Q91" s="482"/>
      <c r="R91" s="482"/>
      <c r="S91" s="482"/>
      <c r="T91" s="482"/>
      <c r="U91" s="482"/>
      <c r="V91" s="482"/>
      <c r="W91" s="482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  <c r="AH91" s="483"/>
      <c r="AI91" s="483"/>
      <c r="AJ91" s="483"/>
      <c r="AK91" s="483"/>
      <c r="AL91" s="483"/>
    </row>
    <row r="92" spans="1:38" s="66" customFormat="1" ht="12.75">
      <c r="A92" s="618">
        <v>329</v>
      </c>
      <c r="B92" s="608" t="s">
        <v>222</v>
      </c>
      <c r="C92" s="631">
        <f>C93</f>
        <v>0</v>
      </c>
      <c r="D92" s="610">
        <f>D93</f>
        <v>10000</v>
      </c>
      <c r="E92" s="611">
        <f>E93</f>
        <v>10000</v>
      </c>
      <c r="F92" s="612">
        <f>F93</f>
        <v>0</v>
      </c>
      <c r="G92" s="613">
        <f t="shared" si="3"/>
        <v>0</v>
      </c>
      <c r="H92" s="614"/>
      <c r="I92" s="482"/>
      <c r="J92" s="482"/>
      <c r="K92" s="482"/>
      <c r="L92" s="482"/>
      <c r="M92" s="482"/>
      <c r="N92" s="482"/>
      <c r="O92" s="482"/>
      <c r="P92" s="482"/>
      <c r="Q92" s="482"/>
      <c r="R92" s="482"/>
      <c r="S92" s="482"/>
      <c r="T92" s="482"/>
      <c r="U92" s="482"/>
      <c r="V92" s="482"/>
      <c r="W92" s="482"/>
      <c r="X92" s="483"/>
      <c r="Y92" s="483"/>
      <c r="Z92" s="483"/>
      <c r="AA92" s="483"/>
      <c r="AB92" s="483"/>
      <c r="AC92" s="483"/>
      <c r="AD92" s="483"/>
      <c r="AE92" s="483"/>
      <c r="AF92" s="483"/>
      <c r="AG92" s="483"/>
      <c r="AH92" s="483"/>
      <c r="AI92" s="483"/>
      <c r="AJ92" s="483"/>
      <c r="AK92" s="483"/>
      <c r="AL92" s="483"/>
    </row>
    <row r="93" spans="1:38" s="66" customFormat="1" ht="12.75">
      <c r="A93" s="570">
        <v>329</v>
      </c>
      <c r="B93" s="571" t="s">
        <v>222</v>
      </c>
      <c r="C93" s="572"/>
      <c r="D93" s="561">
        <v>10000</v>
      </c>
      <c r="E93" s="597">
        <v>10000</v>
      </c>
      <c r="F93" s="563"/>
      <c r="G93" s="564">
        <f t="shared" si="3"/>
        <v>0</v>
      </c>
      <c r="H93" s="565"/>
      <c r="I93" s="482"/>
      <c r="J93" s="482"/>
      <c r="K93" s="482"/>
      <c r="L93" s="482"/>
      <c r="M93" s="482"/>
      <c r="N93" s="482"/>
      <c r="O93" s="482"/>
      <c r="P93" s="482"/>
      <c r="Q93" s="482"/>
      <c r="R93" s="482"/>
      <c r="S93" s="482"/>
      <c r="T93" s="482"/>
      <c r="U93" s="482"/>
      <c r="V93" s="482"/>
      <c r="W93" s="482"/>
      <c r="X93" s="483"/>
      <c r="Y93" s="483"/>
      <c r="Z93" s="483"/>
      <c r="AA93" s="483"/>
      <c r="AB93" s="483"/>
      <c r="AC93" s="483"/>
      <c r="AD93" s="483"/>
      <c r="AE93" s="483"/>
      <c r="AF93" s="483"/>
      <c r="AG93" s="483"/>
      <c r="AH93" s="483"/>
      <c r="AI93" s="483"/>
      <c r="AJ93" s="483"/>
      <c r="AK93" s="483"/>
      <c r="AL93" s="483"/>
    </row>
    <row r="94" spans="1:38" s="27" customFormat="1" ht="12.75">
      <c r="A94" s="618">
        <v>329</v>
      </c>
      <c r="B94" s="608" t="s">
        <v>84</v>
      </c>
      <c r="C94" s="631">
        <f>C95</f>
        <v>0</v>
      </c>
      <c r="D94" s="610">
        <f>D95</f>
        <v>80000</v>
      </c>
      <c r="E94" s="611">
        <f>E95</f>
        <v>150000</v>
      </c>
      <c r="F94" s="612">
        <f>F95</f>
        <v>149399</v>
      </c>
      <c r="G94" s="613">
        <f t="shared" si="3"/>
        <v>0.9959933333333333</v>
      </c>
      <c r="H94" s="614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482"/>
      <c r="U94" s="482"/>
      <c r="V94" s="482"/>
      <c r="W94" s="482"/>
      <c r="X94" s="483"/>
      <c r="Y94" s="483"/>
      <c r="Z94" s="483"/>
      <c r="AA94" s="483"/>
      <c r="AB94" s="483"/>
      <c r="AC94" s="483"/>
      <c r="AD94" s="483"/>
      <c r="AE94" s="483"/>
      <c r="AF94" s="483"/>
      <c r="AG94" s="483"/>
      <c r="AH94" s="483"/>
      <c r="AI94" s="483"/>
      <c r="AJ94" s="483"/>
      <c r="AK94" s="483"/>
      <c r="AL94" s="483"/>
    </row>
    <row r="95" spans="1:38" s="27" customFormat="1" ht="12.75">
      <c r="A95" s="632">
        <v>329</v>
      </c>
      <c r="B95" s="571" t="s">
        <v>84</v>
      </c>
      <c r="C95" s="572"/>
      <c r="D95" s="596">
        <v>80000</v>
      </c>
      <c r="E95" s="562">
        <v>150000</v>
      </c>
      <c r="F95" s="563">
        <v>149399</v>
      </c>
      <c r="G95" s="564">
        <f t="shared" si="3"/>
        <v>0.9959933333333333</v>
      </c>
      <c r="H95" s="565"/>
      <c r="I95" s="482"/>
      <c r="J95" s="482"/>
      <c r="K95" s="482"/>
      <c r="L95" s="482"/>
      <c r="M95" s="482"/>
      <c r="N95" s="482"/>
      <c r="O95" s="482"/>
      <c r="P95" s="482"/>
      <c r="Q95" s="482"/>
      <c r="R95" s="482"/>
      <c r="S95" s="482"/>
      <c r="T95" s="482"/>
      <c r="U95" s="482"/>
      <c r="V95" s="482"/>
      <c r="W95" s="482"/>
      <c r="X95" s="483"/>
      <c r="Y95" s="483"/>
      <c r="Z95" s="483"/>
      <c r="AA95" s="483"/>
      <c r="AB95" s="483"/>
      <c r="AC95" s="483"/>
      <c r="AD95" s="483"/>
      <c r="AE95" s="483"/>
      <c r="AF95" s="483"/>
      <c r="AG95" s="483"/>
      <c r="AH95" s="483"/>
      <c r="AI95" s="483"/>
      <c r="AJ95" s="483"/>
      <c r="AK95" s="483"/>
      <c r="AL95" s="483"/>
    </row>
    <row r="96" spans="1:38" s="635" customFormat="1" ht="12.75">
      <c r="A96" s="633" t="s">
        <v>223</v>
      </c>
      <c r="B96" s="634" t="s">
        <v>85</v>
      </c>
      <c r="C96" s="516">
        <f>C99</f>
        <v>22895</v>
      </c>
      <c r="D96" s="472">
        <f>D99</f>
        <v>31000</v>
      </c>
      <c r="E96" s="473">
        <f>E99</f>
        <v>31000</v>
      </c>
      <c r="F96" s="517">
        <f>F99</f>
        <v>15711</v>
      </c>
      <c r="G96" s="518">
        <f t="shared" si="3"/>
        <v>0.5068064516129033</v>
      </c>
      <c r="H96" s="519">
        <f>F96/C96</f>
        <v>0.6862196986241538</v>
      </c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3"/>
      <c r="Y96" s="483"/>
      <c r="Z96" s="483"/>
      <c r="AA96" s="483"/>
      <c r="AB96" s="483"/>
      <c r="AC96" s="483"/>
      <c r="AD96" s="483"/>
      <c r="AE96" s="483"/>
      <c r="AF96" s="483"/>
      <c r="AG96" s="483"/>
      <c r="AH96" s="483"/>
      <c r="AI96" s="483"/>
      <c r="AJ96" s="483"/>
      <c r="AK96" s="483"/>
      <c r="AL96" s="483"/>
    </row>
    <row r="97" spans="1:38" s="27" customFormat="1" ht="12.75">
      <c r="A97" s="636"/>
      <c r="B97" s="515" t="s">
        <v>150</v>
      </c>
      <c r="C97" s="583"/>
      <c r="D97" s="472"/>
      <c r="E97" s="473"/>
      <c r="F97" s="523"/>
      <c r="G97" s="524"/>
      <c r="H97" s="525"/>
      <c r="I97" s="482"/>
      <c r="J97" s="482"/>
      <c r="K97" s="482"/>
      <c r="L97" s="482"/>
      <c r="M97" s="482"/>
      <c r="N97" s="482"/>
      <c r="O97" s="482"/>
      <c r="P97" s="482"/>
      <c r="Q97" s="482"/>
      <c r="R97" s="482"/>
      <c r="S97" s="482"/>
      <c r="T97" s="482"/>
      <c r="U97" s="482"/>
      <c r="V97" s="482"/>
      <c r="W97" s="482"/>
      <c r="X97" s="483"/>
      <c r="Y97" s="483"/>
      <c r="Z97" s="483"/>
      <c r="AA97" s="483"/>
      <c r="AB97" s="483"/>
      <c r="AC97" s="483"/>
      <c r="AD97" s="483"/>
      <c r="AE97" s="483"/>
      <c r="AF97" s="483"/>
      <c r="AG97" s="483"/>
      <c r="AH97" s="483"/>
      <c r="AI97" s="483"/>
      <c r="AJ97" s="483"/>
      <c r="AK97" s="483"/>
      <c r="AL97" s="483"/>
    </row>
    <row r="98" spans="1:38" s="27" customFormat="1" ht="12.75">
      <c r="A98" s="637" t="s">
        <v>224</v>
      </c>
      <c r="B98" s="638" t="s">
        <v>152</v>
      </c>
      <c r="C98" s="639"/>
      <c r="D98" s="217"/>
      <c r="E98" s="640"/>
      <c r="F98" s="531"/>
      <c r="G98" s="532"/>
      <c r="H98" s="533"/>
      <c r="I98" s="482"/>
      <c r="J98" s="482"/>
      <c r="K98" s="482"/>
      <c r="L98" s="482"/>
      <c r="M98" s="482"/>
      <c r="N98" s="482"/>
      <c r="O98" s="482"/>
      <c r="P98" s="482"/>
      <c r="Q98" s="482"/>
      <c r="R98" s="482"/>
      <c r="S98" s="482"/>
      <c r="T98" s="482"/>
      <c r="U98" s="482"/>
      <c r="V98" s="482"/>
      <c r="W98" s="482"/>
      <c r="X98" s="483"/>
      <c r="Y98" s="483"/>
      <c r="Z98" s="483"/>
      <c r="AA98" s="483"/>
      <c r="AB98" s="483"/>
      <c r="AC98" s="483"/>
      <c r="AD98" s="483"/>
      <c r="AE98" s="483"/>
      <c r="AF98" s="483"/>
      <c r="AG98" s="483"/>
      <c r="AH98" s="483"/>
      <c r="AI98" s="483"/>
      <c r="AJ98" s="483"/>
      <c r="AK98" s="483"/>
      <c r="AL98" s="483"/>
    </row>
    <row r="99" spans="1:38" s="27" customFormat="1" ht="12.75">
      <c r="A99" s="641">
        <v>3</v>
      </c>
      <c r="B99" s="642" t="s">
        <v>131</v>
      </c>
      <c r="C99" s="536">
        <f aca="true" t="shared" si="4" ref="C99:E100">C100</f>
        <v>22895</v>
      </c>
      <c r="D99" s="590">
        <f t="shared" si="4"/>
        <v>31000</v>
      </c>
      <c r="E99" s="538">
        <f t="shared" si="4"/>
        <v>31000</v>
      </c>
      <c r="F99" s="539">
        <f>F100</f>
        <v>15711</v>
      </c>
      <c r="G99" s="540">
        <f aca="true" t="shared" si="5" ref="G99:G106">F99/E99</f>
        <v>0.5068064516129033</v>
      </c>
      <c r="H99" s="541">
        <f>F99/C99</f>
        <v>0.6862196986241538</v>
      </c>
      <c r="I99" s="482"/>
      <c r="J99" s="482"/>
      <c r="K99" s="482"/>
      <c r="L99" s="482"/>
      <c r="M99" s="482"/>
      <c r="N99" s="482"/>
      <c r="O99" s="482"/>
      <c r="P99" s="482"/>
      <c r="Q99" s="482"/>
      <c r="R99" s="482"/>
      <c r="S99" s="482"/>
      <c r="T99" s="482"/>
      <c r="U99" s="482"/>
      <c r="V99" s="482"/>
      <c r="W99" s="482"/>
      <c r="X99" s="483"/>
      <c r="Y99" s="483"/>
      <c r="Z99" s="483"/>
      <c r="AA99" s="483"/>
      <c r="AB99" s="483"/>
      <c r="AC99" s="483"/>
      <c r="AD99" s="483"/>
      <c r="AE99" s="483"/>
      <c r="AF99" s="483"/>
      <c r="AG99" s="483"/>
      <c r="AH99" s="483"/>
      <c r="AI99" s="483"/>
      <c r="AJ99" s="483"/>
      <c r="AK99" s="483"/>
      <c r="AL99" s="483"/>
    </row>
    <row r="100" spans="1:38" s="27" customFormat="1" ht="12.75">
      <c r="A100" s="643">
        <v>34</v>
      </c>
      <c r="B100" s="644"/>
      <c r="C100" s="544">
        <f t="shared" si="4"/>
        <v>22895</v>
      </c>
      <c r="D100" s="545">
        <f t="shared" si="4"/>
        <v>31000</v>
      </c>
      <c r="E100" s="546">
        <f t="shared" si="4"/>
        <v>31000</v>
      </c>
      <c r="F100" s="547">
        <f>F101</f>
        <v>15711</v>
      </c>
      <c r="G100" s="548">
        <f t="shared" si="5"/>
        <v>0.5068064516129033</v>
      </c>
      <c r="H100" s="549">
        <f>F100/C100</f>
        <v>0.6862196986241538</v>
      </c>
      <c r="I100" s="482"/>
      <c r="J100" s="482"/>
      <c r="K100" s="482"/>
      <c r="L100" s="482"/>
      <c r="M100" s="482"/>
      <c r="N100" s="482"/>
      <c r="O100" s="482"/>
      <c r="P100" s="482"/>
      <c r="Q100" s="482"/>
      <c r="R100" s="482"/>
      <c r="S100" s="482"/>
      <c r="T100" s="482"/>
      <c r="U100" s="482"/>
      <c r="V100" s="482"/>
      <c r="W100" s="482"/>
      <c r="X100" s="483"/>
      <c r="Y100" s="483"/>
      <c r="Z100" s="483"/>
      <c r="AA100" s="483"/>
      <c r="AB100" s="483"/>
      <c r="AC100" s="483"/>
      <c r="AD100" s="483"/>
      <c r="AE100" s="483"/>
      <c r="AF100" s="483"/>
      <c r="AG100" s="483"/>
      <c r="AH100" s="483"/>
      <c r="AI100" s="483"/>
      <c r="AJ100" s="483"/>
      <c r="AK100" s="483"/>
      <c r="AL100" s="483"/>
    </row>
    <row r="101" spans="1:38" s="27" customFormat="1" ht="12.75">
      <c r="A101" s="645">
        <v>343</v>
      </c>
      <c r="B101" s="551" t="s">
        <v>86</v>
      </c>
      <c r="C101" s="552">
        <v>22895</v>
      </c>
      <c r="D101" s="568">
        <f>D102+D103+D104+D105</f>
        <v>31000</v>
      </c>
      <c r="E101" s="569">
        <f>E102+E103+E104+E105</f>
        <v>31000</v>
      </c>
      <c r="F101" s="555">
        <f>F102+F103+F104+F105</f>
        <v>15711</v>
      </c>
      <c r="G101" s="556">
        <f t="shared" si="5"/>
        <v>0.5068064516129033</v>
      </c>
      <c r="H101" s="557">
        <f>F101/C101</f>
        <v>0.6862196986241538</v>
      </c>
      <c r="I101" s="482"/>
      <c r="J101" s="482"/>
      <c r="K101" s="482"/>
      <c r="L101" s="482"/>
      <c r="M101" s="482"/>
      <c r="N101" s="482"/>
      <c r="O101" s="482"/>
      <c r="P101" s="482"/>
      <c r="Q101" s="482"/>
      <c r="R101" s="482"/>
      <c r="S101" s="482"/>
      <c r="T101" s="482"/>
      <c r="U101" s="482"/>
      <c r="V101" s="482"/>
      <c r="W101" s="482"/>
      <c r="X101" s="483"/>
      <c r="Y101" s="483"/>
      <c r="Z101" s="483"/>
      <c r="AA101" s="483"/>
      <c r="AB101" s="483"/>
      <c r="AC101" s="483"/>
      <c r="AD101" s="483"/>
      <c r="AE101" s="483"/>
      <c r="AF101" s="483"/>
      <c r="AG101" s="483"/>
      <c r="AH101" s="483"/>
      <c r="AI101" s="483"/>
      <c r="AJ101" s="483"/>
      <c r="AK101" s="483"/>
      <c r="AL101" s="483"/>
    </row>
    <row r="102" spans="1:38" s="27" customFormat="1" ht="12.75">
      <c r="A102" s="646">
        <v>343</v>
      </c>
      <c r="B102" s="647" t="s">
        <v>225</v>
      </c>
      <c r="C102" s="572"/>
      <c r="D102" s="561">
        <v>15000</v>
      </c>
      <c r="E102" s="562">
        <v>15000</v>
      </c>
      <c r="F102" s="563">
        <v>9781</v>
      </c>
      <c r="G102" s="564">
        <f t="shared" si="5"/>
        <v>0.6520666666666667</v>
      </c>
      <c r="H102" s="565"/>
      <c r="I102" s="482"/>
      <c r="J102" s="482"/>
      <c r="K102" s="482"/>
      <c r="L102" s="482"/>
      <c r="M102" s="482"/>
      <c r="N102" s="482"/>
      <c r="O102" s="482"/>
      <c r="P102" s="482"/>
      <c r="Q102" s="482"/>
      <c r="R102" s="482"/>
      <c r="S102" s="482"/>
      <c r="T102" s="482"/>
      <c r="U102" s="482"/>
      <c r="V102" s="482"/>
      <c r="W102" s="482"/>
      <c r="X102" s="483"/>
      <c r="Y102" s="483"/>
      <c r="Z102" s="483"/>
      <c r="AA102" s="483"/>
      <c r="AB102" s="483"/>
      <c r="AC102" s="483"/>
      <c r="AD102" s="483"/>
      <c r="AE102" s="483"/>
      <c r="AF102" s="483"/>
      <c r="AG102" s="483"/>
      <c r="AH102" s="483"/>
      <c r="AI102" s="483"/>
      <c r="AJ102" s="483"/>
      <c r="AK102" s="483"/>
      <c r="AL102" s="483"/>
    </row>
    <row r="103" spans="1:38" s="27" customFormat="1" ht="12.75">
      <c r="A103" s="646">
        <v>343</v>
      </c>
      <c r="B103" s="647" t="s">
        <v>226</v>
      </c>
      <c r="C103" s="572"/>
      <c r="D103" s="561">
        <v>3000</v>
      </c>
      <c r="E103" s="562">
        <v>3000</v>
      </c>
      <c r="F103" s="563">
        <v>2730</v>
      </c>
      <c r="G103" s="564">
        <f t="shared" si="5"/>
        <v>0.91</v>
      </c>
      <c r="H103" s="565"/>
      <c r="I103" s="482"/>
      <c r="J103" s="482"/>
      <c r="K103" s="482"/>
      <c r="L103" s="482"/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2"/>
      <c r="X103" s="483"/>
      <c r="Y103" s="483"/>
      <c r="Z103" s="483"/>
      <c r="AA103" s="483"/>
      <c r="AB103" s="483"/>
      <c r="AC103" s="483"/>
      <c r="AD103" s="483"/>
      <c r="AE103" s="483"/>
      <c r="AF103" s="483"/>
      <c r="AG103" s="483"/>
      <c r="AH103" s="483"/>
      <c r="AI103" s="483"/>
      <c r="AJ103" s="483"/>
      <c r="AK103" s="483"/>
      <c r="AL103" s="483"/>
    </row>
    <row r="104" spans="1:38" s="27" customFormat="1" ht="12.75">
      <c r="A104" s="646">
        <v>343</v>
      </c>
      <c r="B104" s="647" t="s">
        <v>227</v>
      </c>
      <c r="C104" s="572"/>
      <c r="D104" s="561">
        <v>3000</v>
      </c>
      <c r="E104" s="562">
        <v>3000</v>
      </c>
      <c r="F104" s="563">
        <v>2877</v>
      </c>
      <c r="G104" s="564">
        <f t="shared" si="5"/>
        <v>0.959</v>
      </c>
      <c r="H104" s="565"/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  <c r="S104" s="482"/>
      <c r="T104" s="482"/>
      <c r="U104" s="482"/>
      <c r="V104" s="482"/>
      <c r="W104" s="482"/>
      <c r="X104" s="483"/>
      <c r="Y104" s="483"/>
      <c r="Z104" s="483"/>
      <c r="AA104" s="483"/>
      <c r="AB104" s="483"/>
      <c r="AC104" s="483"/>
      <c r="AD104" s="483"/>
      <c r="AE104" s="483"/>
      <c r="AF104" s="483"/>
      <c r="AG104" s="483"/>
      <c r="AH104" s="483"/>
      <c r="AI104" s="483"/>
      <c r="AJ104" s="483"/>
      <c r="AK104" s="483"/>
      <c r="AL104" s="483"/>
    </row>
    <row r="105" spans="1:38" s="27" customFormat="1" ht="12.75">
      <c r="A105" s="646">
        <v>343</v>
      </c>
      <c r="B105" s="647" t="s">
        <v>228</v>
      </c>
      <c r="C105" s="572"/>
      <c r="D105" s="561">
        <v>10000</v>
      </c>
      <c r="E105" s="562">
        <v>10000</v>
      </c>
      <c r="F105" s="563">
        <v>323</v>
      </c>
      <c r="G105" s="564">
        <f t="shared" si="5"/>
        <v>0.0323</v>
      </c>
      <c r="H105" s="565"/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  <c r="S105" s="482"/>
      <c r="T105" s="482"/>
      <c r="U105" s="482"/>
      <c r="V105" s="482"/>
      <c r="W105" s="482"/>
      <c r="X105" s="483"/>
      <c r="Y105" s="483"/>
      <c r="Z105" s="483"/>
      <c r="AA105" s="483"/>
      <c r="AB105" s="483"/>
      <c r="AC105" s="483"/>
      <c r="AD105" s="483"/>
      <c r="AE105" s="483"/>
      <c r="AF105" s="483"/>
      <c r="AG105" s="483"/>
      <c r="AH105" s="483"/>
      <c r="AI105" s="483"/>
      <c r="AJ105" s="483"/>
      <c r="AK105" s="483"/>
      <c r="AL105" s="483"/>
    </row>
    <row r="106" spans="1:38" s="635" customFormat="1" ht="12.75">
      <c r="A106" s="648" t="s">
        <v>229</v>
      </c>
      <c r="B106" s="649" t="s">
        <v>230</v>
      </c>
      <c r="C106" s="650">
        <f>C109</f>
        <v>74288</v>
      </c>
      <c r="D106" s="432">
        <f>D109</f>
        <v>100000</v>
      </c>
      <c r="E106" s="438">
        <f>E109</f>
        <v>125000</v>
      </c>
      <c r="F106" s="517">
        <f>F109</f>
        <v>25000</v>
      </c>
      <c r="G106" s="518">
        <f t="shared" si="5"/>
        <v>0.2</v>
      </c>
      <c r="H106" s="519">
        <f>F106/C106</f>
        <v>0.33652810682748224</v>
      </c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  <c r="S106" s="482"/>
      <c r="T106" s="482"/>
      <c r="U106" s="482"/>
      <c r="V106" s="482"/>
      <c r="W106" s="482"/>
      <c r="X106" s="483"/>
      <c r="Y106" s="483"/>
      <c r="Z106" s="483"/>
      <c r="AA106" s="483"/>
      <c r="AB106" s="483"/>
      <c r="AC106" s="483"/>
      <c r="AD106" s="483"/>
      <c r="AE106" s="483"/>
      <c r="AF106" s="483"/>
      <c r="AG106" s="483"/>
      <c r="AH106" s="483"/>
      <c r="AI106" s="483"/>
      <c r="AJ106" s="483"/>
      <c r="AK106" s="483"/>
      <c r="AL106" s="483"/>
    </row>
    <row r="107" spans="1:38" s="27" customFormat="1" ht="12.75">
      <c r="A107" s="651" t="s">
        <v>231</v>
      </c>
      <c r="B107" s="515" t="s">
        <v>150</v>
      </c>
      <c r="C107" s="516"/>
      <c r="D107" s="432"/>
      <c r="E107" s="438"/>
      <c r="F107" s="523"/>
      <c r="G107" s="524"/>
      <c r="H107" s="525"/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  <c r="S107" s="482"/>
      <c r="T107" s="482"/>
      <c r="U107" s="482"/>
      <c r="V107" s="482"/>
      <c r="W107" s="482"/>
      <c r="X107" s="483"/>
      <c r="Y107" s="483"/>
      <c r="Z107" s="483"/>
      <c r="AA107" s="483"/>
      <c r="AB107" s="483"/>
      <c r="AC107" s="483"/>
      <c r="AD107" s="483"/>
      <c r="AE107" s="483"/>
      <c r="AF107" s="483"/>
      <c r="AG107" s="483"/>
      <c r="AH107" s="483"/>
      <c r="AI107" s="483"/>
      <c r="AJ107" s="483"/>
      <c r="AK107" s="483"/>
      <c r="AL107" s="483"/>
    </row>
    <row r="108" spans="1:38" s="27" customFormat="1" ht="12.75">
      <c r="A108" s="652" t="s">
        <v>232</v>
      </c>
      <c r="B108" s="653" t="s">
        <v>152</v>
      </c>
      <c r="C108" s="528"/>
      <c r="D108" s="578"/>
      <c r="E108" s="654"/>
      <c r="F108" s="531"/>
      <c r="G108" s="532"/>
      <c r="H108" s="533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82"/>
      <c r="T108" s="482"/>
      <c r="U108" s="482"/>
      <c r="V108" s="482"/>
      <c r="W108" s="482"/>
      <c r="X108" s="483"/>
      <c r="Y108" s="483"/>
      <c r="Z108" s="483"/>
      <c r="AA108" s="483"/>
      <c r="AB108" s="483"/>
      <c r="AC108" s="483"/>
      <c r="AD108" s="483"/>
      <c r="AE108" s="483"/>
      <c r="AF108" s="483"/>
      <c r="AG108" s="483"/>
      <c r="AH108" s="483"/>
      <c r="AI108" s="483"/>
      <c r="AJ108" s="483"/>
      <c r="AK108" s="483"/>
      <c r="AL108" s="483"/>
    </row>
    <row r="109" spans="1:38" s="27" customFormat="1" ht="12.75">
      <c r="A109" s="655">
        <v>4</v>
      </c>
      <c r="B109" s="656" t="s">
        <v>233</v>
      </c>
      <c r="C109" s="657">
        <f>C110</f>
        <v>74288</v>
      </c>
      <c r="D109" s="590">
        <f>D110</f>
        <v>100000</v>
      </c>
      <c r="E109" s="538">
        <f>E110</f>
        <v>125000</v>
      </c>
      <c r="F109" s="539">
        <f>F110</f>
        <v>25000</v>
      </c>
      <c r="G109" s="540">
        <f aca="true" t="shared" si="6" ref="G109:G117">F109/E109</f>
        <v>0.2</v>
      </c>
      <c r="H109" s="541">
        <f>F109/C109</f>
        <v>0.33652810682748224</v>
      </c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  <c r="S109" s="482"/>
      <c r="T109" s="482"/>
      <c r="U109" s="482"/>
      <c r="V109" s="482"/>
      <c r="W109" s="482"/>
      <c r="X109" s="483"/>
      <c r="Y109" s="483"/>
      <c r="Z109" s="483"/>
      <c r="AA109" s="483"/>
      <c r="AB109" s="483"/>
      <c r="AC109" s="483"/>
      <c r="AD109" s="483"/>
      <c r="AE109" s="483"/>
      <c r="AF109" s="483"/>
      <c r="AG109" s="483"/>
      <c r="AH109" s="483"/>
      <c r="AI109" s="483"/>
      <c r="AJ109" s="483"/>
      <c r="AK109" s="483"/>
      <c r="AL109" s="483"/>
    </row>
    <row r="110" spans="1:38" s="635" customFormat="1" ht="12.75">
      <c r="A110" s="658">
        <v>41</v>
      </c>
      <c r="B110" s="659" t="s">
        <v>234</v>
      </c>
      <c r="C110" s="544">
        <f>C111+C113</f>
        <v>74288</v>
      </c>
      <c r="D110" s="545">
        <f>D111+D113</f>
        <v>100000</v>
      </c>
      <c r="E110" s="546">
        <f>E111+E113</f>
        <v>125000</v>
      </c>
      <c r="F110" s="547">
        <f>F111+F113</f>
        <v>25000</v>
      </c>
      <c r="G110" s="548">
        <f t="shared" si="6"/>
        <v>0.2</v>
      </c>
      <c r="H110" s="549">
        <f>F110/C110</f>
        <v>0.33652810682748224</v>
      </c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2"/>
      <c r="V110" s="482"/>
      <c r="W110" s="482"/>
      <c r="X110" s="483"/>
      <c r="Y110" s="483"/>
      <c r="Z110" s="483"/>
      <c r="AA110" s="483"/>
      <c r="AB110" s="483"/>
      <c r="AC110" s="483"/>
      <c r="AD110" s="483"/>
      <c r="AE110" s="483"/>
      <c r="AF110" s="483"/>
      <c r="AG110" s="483"/>
      <c r="AH110" s="483"/>
      <c r="AI110" s="483"/>
      <c r="AJ110" s="483"/>
      <c r="AK110" s="483"/>
      <c r="AL110" s="483"/>
    </row>
    <row r="111" spans="1:38" s="27" customFormat="1" ht="12.75">
      <c r="A111" s="660">
        <v>411</v>
      </c>
      <c r="B111" s="595" t="s">
        <v>235</v>
      </c>
      <c r="C111" s="661">
        <f>C112</f>
        <v>0</v>
      </c>
      <c r="D111" s="568">
        <f>D112</f>
        <v>50000</v>
      </c>
      <c r="E111" s="569">
        <f>E112</f>
        <v>50000</v>
      </c>
      <c r="F111" s="555">
        <f>F112</f>
        <v>0</v>
      </c>
      <c r="G111" s="556">
        <f t="shared" si="6"/>
        <v>0</v>
      </c>
      <c r="H111" s="557"/>
      <c r="I111" s="482"/>
      <c r="J111" s="482"/>
      <c r="K111" s="482"/>
      <c r="L111" s="482"/>
      <c r="M111" s="482"/>
      <c r="N111" s="482"/>
      <c r="O111" s="482"/>
      <c r="P111" s="482"/>
      <c r="Q111" s="482"/>
      <c r="R111" s="482"/>
      <c r="S111" s="482"/>
      <c r="T111" s="482"/>
      <c r="U111" s="482"/>
      <c r="V111" s="482"/>
      <c r="W111" s="482"/>
      <c r="X111" s="483"/>
      <c r="Y111" s="483"/>
      <c r="Z111" s="483"/>
      <c r="AA111" s="483"/>
      <c r="AB111" s="483"/>
      <c r="AC111" s="483"/>
      <c r="AD111" s="483"/>
      <c r="AE111" s="483"/>
      <c r="AF111" s="483"/>
      <c r="AG111" s="483"/>
      <c r="AH111" s="483"/>
      <c r="AI111" s="483"/>
      <c r="AJ111" s="483"/>
      <c r="AK111" s="483"/>
      <c r="AL111" s="483"/>
    </row>
    <row r="112" spans="1:38" s="27" customFormat="1" ht="12.75">
      <c r="A112" s="570">
        <v>411</v>
      </c>
      <c r="B112" s="571" t="s">
        <v>236</v>
      </c>
      <c r="C112" s="572"/>
      <c r="D112" s="561">
        <v>50000</v>
      </c>
      <c r="E112" s="562">
        <v>50000</v>
      </c>
      <c r="F112" s="563"/>
      <c r="G112" s="564">
        <f t="shared" si="6"/>
        <v>0</v>
      </c>
      <c r="H112" s="565"/>
      <c r="I112" s="482"/>
      <c r="J112" s="482"/>
      <c r="K112" s="482"/>
      <c r="L112" s="482"/>
      <c r="M112" s="482"/>
      <c r="N112" s="482"/>
      <c r="O112" s="482"/>
      <c r="P112" s="482"/>
      <c r="Q112" s="482"/>
      <c r="R112" s="482"/>
      <c r="S112" s="482"/>
      <c r="T112" s="482"/>
      <c r="U112" s="482"/>
      <c r="V112" s="482"/>
      <c r="W112" s="482"/>
      <c r="X112" s="483"/>
      <c r="Y112" s="483"/>
      <c r="Z112" s="483"/>
      <c r="AA112" s="483"/>
      <c r="AB112" s="483"/>
      <c r="AC112" s="483"/>
      <c r="AD112" s="483"/>
      <c r="AE112" s="483"/>
      <c r="AF112" s="483"/>
      <c r="AG112" s="483"/>
      <c r="AH112" s="483"/>
      <c r="AI112" s="483"/>
      <c r="AJ112" s="483"/>
      <c r="AK112" s="483"/>
      <c r="AL112" s="483"/>
    </row>
    <row r="113" spans="1:38" s="27" customFormat="1" ht="12.75">
      <c r="A113" s="660">
        <v>412</v>
      </c>
      <c r="B113" s="595" t="s">
        <v>102</v>
      </c>
      <c r="C113" s="661">
        <f>C114+C115</f>
        <v>74288</v>
      </c>
      <c r="D113" s="568">
        <f>D114+D115</f>
        <v>50000</v>
      </c>
      <c r="E113" s="569">
        <f>E114+E115</f>
        <v>75000</v>
      </c>
      <c r="F113" s="555">
        <f>F114+F115</f>
        <v>25000</v>
      </c>
      <c r="G113" s="556">
        <f t="shared" si="6"/>
        <v>0.3333333333333333</v>
      </c>
      <c r="H113" s="557">
        <f>F113/C113</f>
        <v>0.33652810682748224</v>
      </c>
      <c r="I113" s="482"/>
      <c r="J113" s="482"/>
      <c r="K113" s="482"/>
      <c r="L113" s="482"/>
      <c r="M113" s="482"/>
      <c r="N113" s="482"/>
      <c r="O113" s="482"/>
      <c r="P113" s="482"/>
      <c r="Q113" s="482"/>
      <c r="R113" s="482"/>
      <c r="S113" s="482"/>
      <c r="T113" s="482"/>
      <c r="U113" s="482"/>
      <c r="V113" s="482"/>
      <c r="W113" s="482"/>
      <c r="X113" s="483"/>
      <c r="Y113" s="483"/>
      <c r="Z113" s="483"/>
      <c r="AA113" s="483"/>
      <c r="AB113" s="483"/>
      <c r="AC113" s="483"/>
      <c r="AD113" s="483"/>
      <c r="AE113" s="483"/>
      <c r="AF113" s="483"/>
      <c r="AG113" s="483"/>
      <c r="AH113" s="483"/>
      <c r="AI113" s="483"/>
      <c r="AJ113" s="483"/>
      <c r="AK113" s="483"/>
      <c r="AL113" s="483"/>
    </row>
    <row r="114" spans="1:38" s="27" customFormat="1" ht="12.75">
      <c r="A114" s="570">
        <v>412</v>
      </c>
      <c r="B114" s="571" t="s">
        <v>237</v>
      </c>
      <c r="C114" s="572">
        <v>74288</v>
      </c>
      <c r="D114" s="561">
        <v>50000</v>
      </c>
      <c r="E114" s="597">
        <v>50000</v>
      </c>
      <c r="F114" s="563"/>
      <c r="G114" s="564">
        <f t="shared" si="6"/>
        <v>0</v>
      </c>
      <c r="H114" s="565">
        <f>F114/C114</f>
        <v>0</v>
      </c>
      <c r="I114" s="482"/>
      <c r="J114" s="482"/>
      <c r="K114" s="482"/>
      <c r="L114" s="482"/>
      <c r="M114" s="482"/>
      <c r="N114" s="482"/>
      <c r="O114" s="482"/>
      <c r="P114" s="482"/>
      <c r="Q114" s="482"/>
      <c r="R114" s="482"/>
      <c r="S114" s="482"/>
      <c r="T114" s="482"/>
      <c r="U114" s="482"/>
      <c r="V114" s="482"/>
      <c r="W114" s="482"/>
      <c r="X114" s="483"/>
      <c r="Y114" s="483"/>
      <c r="Z114" s="483"/>
      <c r="AA114" s="483"/>
      <c r="AB114" s="483"/>
      <c r="AC114" s="483"/>
      <c r="AD114" s="483"/>
      <c r="AE114" s="483"/>
      <c r="AF114" s="483"/>
      <c r="AG114" s="483"/>
      <c r="AH114" s="483"/>
      <c r="AI114" s="483"/>
      <c r="AJ114" s="483"/>
      <c r="AK114" s="483"/>
      <c r="AL114" s="483"/>
    </row>
    <row r="115" spans="1:38" s="27" customFormat="1" ht="21.75">
      <c r="A115" s="662">
        <v>412</v>
      </c>
      <c r="B115" s="571" t="s">
        <v>238</v>
      </c>
      <c r="C115" s="572"/>
      <c r="D115" s="561"/>
      <c r="E115" s="597">
        <v>25000</v>
      </c>
      <c r="F115" s="604">
        <v>25000</v>
      </c>
      <c r="G115" s="564">
        <f t="shared" si="6"/>
        <v>1</v>
      </c>
      <c r="H115" s="565"/>
      <c r="I115" s="482"/>
      <c r="J115" s="482"/>
      <c r="K115" s="482"/>
      <c r="L115" s="482"/>
      <c r="M115" s="482"/>
      <c r="N115" s="482"/>
      <c r="O115" s="482"/>
      <c r="P115" s="482"/>
      <c r="Q115" s="482"/>
      <c r="R115" s="482"/>
      <c r="S115" s="482"/>
      <c r="T115" s="482"/>
      <c r="U115" s="482"/>
      <c r="V115" s="482"/>
      <c r="W115" s="482"/>
      <c r="X115" s="483"/>
      <c r="Y115" s="483"/>
      <c r="Z115" s="483"/>
      <c r="AA115" s="483"/>
      <c r="AB115" s="483"/>
      <c r="AC115" s="483"/>
      <c r="AD115" s="483"/>
      <c r="AE115" s="483"/>
      <c r="AF115" s="483"/>
      <c r="AG115" s="483"/>
      <c r="AH115" s="483"/>
      <c r="AI115" s="483"/>
      <c r="AJ115" s="483"/>
      <c r="AK115" s="483"/>
      <c r="AL115" s="483"/>
    </row>
    <row r="116" spans="1:38" s="27" customFormat="1" ht="12.75">
      <c r="A116" s="663" t="s">
        <v>239</v>
      </c>
      <c r="B116" s="664"/>
      <c r="C116" s="510">
        <v>257848</v>
      </c>
      <c r="D116" s="224">
        <f>D117+D124+D131</f>
        <v>148000</v>
      </c>
      <c r="E116" s="225">
        <f>E117+E124+E131</f>
        <v>270000</v>
      </c>
      <c r="F116" s="511">
        <f>F117+F124+F131</f>
        <v>154256</v>
      </c>
      <c r="G116" s="512">
        <f t="shared" si="6"/>
        <v>0.5713185185185186</v>
      </c>
      <c r="H116" s="513">
        <f>F116/C116</f>
        <v>0.5982439266544631</v>
      </c>
      <c r="I116" s="482"/>
      <c r="J116" s="482"/>
      <c r="K116" s="482"/>
      <c r="L116" s="482"/>
      <c r="M116" s="482"/>
      <c r="N116" s="482"/>
      <c r="O116" s="482"/>
      <c r="P116" s="482"/>
      <c r="Q116" s="482"/>
      <c r="R116" s="482"/>
      <c r="S116" s="482"/>
      <c r="T116" s="482"/>
      <c r="U116" s="482"/>
      <c r="V116" s="482"/>
      <c r="W116" s="482"/>
      <c r="X116" s="483"/>
      <c r="Y116" s="483"/>
      <c r="Z116" s="483"/>
      <c r="AA116" s="483"/>
      <c r="AB116" s="483"/>
      <c r="AC116" s="483"/>
      <c r="AD116" s="483"/>
      <c r="AE116" s="483"/>
      <c r="AF116" s="483"/>
      <c r="AG116" s="483"/>
      <c r="AH116" s="483"/>
      <c r="AI116" s="483"/>
      <c r="AJ116" s="483"/>
      <c r="AK116" s="483"/>
      <c r="AL116" s="483"/>
    </row>
    <row r="117" spans="1:38" s="635" customFormat="1" ht="12.75">
      <c r="A117" s="665" t="s">
        <v>240</v>
      </c>
      <c r="B117" s="666" t="s">
        <v>241</v>
      </c>
      <c r="C117" s="516">
        <f>C120</f>
        <v>25293</v>
      </c>
      <c r="D117" s="472">
        <f>D120</f>
        <v>30000</v>
      </c>
      <c r="E117" s="473">
        <f>E120</f>
        <v>37000</v>
      </c>
      <c r="F117" s="517">
        <f>F120</f>
        <v>36656</v>
      </c>
      <c r="G117" s="518">
        <f t="shared" si="6"/>
        <v>0.9907027027027027</v>
      </c>
      <c r="H117" s="519">
        <f>F117/C117</f>
        <v>1.449254734511525</v>
      </c>
      <c r="I117" s="482"/>
      <c r="J117" s="482"/>
      <c r="K117" s="482"/>
      <c r="L117" s="482"/>
      <c r="M117" s="482"/>
      <c r="N117" s="482"/>
      <c r="O117" s="482"/>
      <c r="P117" s="482"/>
      <c r="Q117" s="482"/>
      <c r="R117" s="482"/>
      <c r="S117" s="482"/>
      <c r="T117" s="482"/>
      <c r="U117" s="482"/>
      <c r="V117" s="482"/>
      <c r="W117" s="482"/>
      <c r="X117" s="483"/>
      <c r="Y117" s="483"/>
      <c r="Z117" s="483"/>
      <c r="AA117" s="483"/>
      <c r="AB117" s="483"/>
      <c r="AC117" s="483"/>
      <c r="AD117" s="483"/>
      <c r="AE117" s="483"/>
      <c r="AF117" s="483"/>
      <c r="AG117" s="483"/>
      <c r="AH117" s="483"/>
      <c r="AI117" s="483"/>
      <c r="AJ117" s="483"/>
      <c r="AK117" s="483"/>
      <c r="AL117" s="483"/>
    </row>
    <row r="118" spans="1:38" s="27" customFormat="1" ht="12.75">
      <c r="A118" s="667"/>
      <c r="B118" s="515" t="s">
        <v>150</v>
      </c>
      <c r="C118" s="668"/>
      <c r="D118" s="669"/>
      <c r="E118" s="670"/>
      <c r="F118" s="517"/>
      <c r="G118" s="518"/>
      <c r="H118" s="519"/>
      <c r="I118" s="482"/>
      <c r="J118" s="482"/>
      <c r="K118" s="482"/>
      <c r="L118" s="482"/>
      <c r="M118" s="482"/>
      <c r="N118" s="482"/>
      <c r="O118" s="482"/>
      <c r="P118" s="482"/>
      <c r="Q118" s="482"/>
      <c r="R118" s="482"/>
      <c r="S118" s="482"/>
      <c r="T118" s="482"/>
      <c r="U118" s="482"/>
      <c r="V118" s="482"/>
      <c r="W118" s="482"/>
      <c r="X118" s="483"/>
      <c r="Y118" s="483"/>
      <c r="Z118" s="483"/>
      <c r="AA118" s="483"/>
      <c r="AB118" s="483"/>
      <c r="AC118" s="483"/>
      <c r="AD118" s="483"/>
      <c r="AE118" s="483"/>
      <c r="AF118" s="483"/>
      <c r="AG118" s="483"/>
      <c r="AH118" s="483"/>
      <c r="AI118" s="483"/>
      <c r="AJ118" s="483"/>
      <c r="AK118" s="483"/>
      <c r="AL118" s="483"/>
    </row>
    <row r="119" spans="1:38" s="27" customFormat="1" ht="12.75">
      <c r="A119" s="671" t="s">
        <v>242</v>
      </c>
      <c r="B119" s="527" t="s">
        <v>130</v>
      </c>
      <c r="C119" s="672"/>
      <c r="D119" s="673"/>
      <c r="E119" s="674"/>
      <c r="F119" s="563"/>
      <c r="G119" s="564"/>
      <c r="H119" s="565"/>
      <c r="I119" s="482"/>
      <c r="J119" s="482"/>
      <c r="K119" s="482"/>
      <c r="L119" s="482"/>
      <c r="M119" s="482"/>
      <c r="N119" s="482"/>
      <c r="O119" s="482"/>
      <c r="P119" s="482"/>
      <c r="Q119" s="482"/>
      <c r="R119" s="482"/>
      <c r="S119" s="482"/>
      <c r="T119" s="482"/>
      <c r="U119" s="482"/>
      <c r="V119" s="482"/>
      <c r="W119" s="482"/>
      <c r="X119" s="483"/>
      <c r="Y119" s="483"/>
      <c r="Z119" s="483"/>
      <c r="AA119" s="483"/>
      <c r="AB119" s="483"/>
      <c r="AC119" s="483"/>
      <c r="AD119" s="483"/>
      <c r="AE119" s="483"/>
      <c r="AF119" s="483"/>
      <c r="AG119" s="483"/>
      <c r="AH119" s="483"/>
      <c r="AI119" s="483"/>
      <c r="AJ119" s="483"/>
      <c r="AK119" s="483"/>
      <c r="AL119" s="483"/>
    </row>
    <row r="120" spans="1:38" s="27" customFormat="1" ht="12.75">
      <c r="A120" s="588">
        <v>3</v>
      </c>
      <c r="B120" s="535" t="s">
        <v>131</v>
      </c>
      <c r="C120" s="536">
        <f aca="true" t="shared" si="7" ref="C120:E122">C121</f>
        <v>25293</v>
      </c>
      <c r="D120" s="590">
        <f t="shared" si="7"/>
        <v>30000</v>
      </c>
      <c r="E120" s="538">
        <f t="shared" si="7"/>
        <v>37000</v>
      </c>
      <c r="F120" s="539">
        <f>F121</f>
        <v>36656</v>
      </c>
      <c r="G120" s="540">
        <f>F120/E120</f>
        <v>0.9907027027027027</v>
      </c>
      <c r="H120" s="541">
        <f>F120/C120</f>
        <v>1.449254734511525</v>
      </c>
      <c r="I120" s="482"/>
      <c r="J120" s="482"/>
      <c r="K120" s="482"/>
      <c r="L120" s="482"/>
      <c r="M120" s="482"/>
      <c r="N120" s="482"/>
      <c r="O120" s="482"/>
      <c r="P120" s="482"/>
      <c r="Q120" s="482"/>
      <c r="R120" s="482"/>
      <c r="S120" s="482"/>
      <c r="T120" s="482"/>
      <c r="U120" s="482"/>
      <c r="V120" s="482"/>
      <c r="W120" s="482"/>
      <c r="X120" s="483"/>
      <c r="Y120" s="483"/>
      <c r="Z120" s="483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483"/>
      <c r="AL120" s="483"/>
    </row>
    <row r="121" spans="1:38" s="27" customFormat="1" ht="12.75">
      <c r="A121" s="542">
        <v>32</v>
      </c>
      <c r="B121" s="543" t="s">
        <v>79</v>
      </c>
      <c r="C121" s="544">
        <f t="shared" si="7"/>
        <v>25293</v>
      </c>
      <c r="D121" s="545">
        <f t="shared" si="7"/>
        <v>30000</v>
      </c>
      <c r="E121" s="546">
        <f t="shared" si="7"/>
        <v>37000</v>
      </c>
      <c r="F121" s="547">
        <f>F122</f>
        <v>36656</v>
      </c>
      <c r="G121" s="548">
        <f>F121/E121</f>
        <v>0.9907027027027027</v>
      </c>
      <c r="H121" s="549">
        <f>F121/C121</f>
        <v>1.449254734511525</v>
      </c>
      <c r="I121" s="482"/>
      <c r="J121" s="482"/>
      <c r="K121" s="482"/>
      <c r="L121" s="482"/>
      <c r="M121" s="482"/>
      <c r="N121" s="482"/>
      <c r="O121" s="482"/>
      <c r="P121" s="482"/>
      <c r="Q121" s="482"/>
      <c r="R121" s="482"/>
      <c r="S121" s="482"/>
      <c r="T121" s="482"/>
      <c r="U121" s="482"/>
      <c r="V121" s="482"/>
      <c r="W121" s="482"/>
      <c r="X121" s="483"/>
      <c r="Y121" s="483"/>
      <c r="Z121" s="483"/>
      <c r="AA121" s="483"/>
      <c r="AB121" s="483"/>
      <c r="AC121" s="483"/>
      <c r="AD121" s="483"/>
      <c r="AE121" s="483"/>
      <c r="AF121" s="483"/>
      <c r="AG121" s="483"/>
      <c r="AH121" s="483"/>
      <c r="AI121" s="483"/>
      <c r="AJ121" s="483"/>
      <c r="AK121" s="483"/>
      <c r="AL121" s="483"/>
    </row>
    <row r="122" spans="1:38" s="27" customFormat="1" ht="12.75">
      <c r="A122" s="675">
        <v>323</v>
      </c>
      <c r="B122" s="676" t="s">
        <v>82</v>
      </c>
      <c r="C122" s="661">
        <f t="shared" si="7"/>
        <v>25293</v>
      </c>
      <c r="D122" s="568">
        <f t="shared" si="7"/>
        <v>30000</v>
      </c>
      <c r="E122" s="569">
        <f>E123</f>
        <v>37000</v>
      </c>
      <c r="F122" s="555">
        <f>F123</f>
        <v>36656</v>
      </c>
      <c r="G122" s="556">
        <f>F122/E122</f>
        <v>0.9907027027027027</v>
      </c>
      <c r="H122" s="557">
        <f>F122/C122</f>
        <v>1.449254734511525</v>
      </c>
      <c r="I122" s="482"/>
      <c r="J122" s="482"/>
      <c r="K122" s="482"/>
      <c r="L122" s="482"/>
      <c r="M122" s="482"/>
      <c r="N122" s="482"/>
      <c r="O122" s="482"/>
      <c r="P122" s="482"/>
      <c r="Q122" s="482"/>
      <c r="R122" s="482"/>
      <c r="S122" s="482"/>
      <c r="T122" s="482"/>
      <c r="U122" s="482"/>
      <c r="V122" s="482"/>
      <c r="W122" s="482"/>
      <c r="X122" s="483"/>
      <c r="Y122" s="483"/>
      <c r="Z122" s="483"/>
      <c r="AA122" s="483"/>
      <c r="AB122" s="483"/>
      <c r="AC122" s="483"/>
      <c r="AD122" s="483"/>
      <c r="AE122" s="483"/>
      <c r="AF122" s="483"/>
      <c r="AG122" s="483"/>
      <c r="AH122" s="483"/>
      <c r="AI122" s="483"/>
      <c r="AJ122" s="483"/>
      <c r="AK122" s="483"/>
      <c r="AL122" s="483"/>
    </row>
    <row r="123" spans="1:38" s="27" customFormat="1" ht="12.75">
      <c r="A123" s="677">
        <v>323</v>
      </c>
      <c r="B123" s="678" t="s">
        <v>82</v>
      </c>
      <c r="C123" s="672">
        <v>25293</v>
      </c>
      <c r="D123" s="561">
        <v>30000</v>
      </c>
      <c r="E123" s="562">
        <v>37000</v>
      </c>
      <c r="F123" s="563">
        <v>36656</v>
      </c>
      <c r="G123" s="564">
        <f>F123/E123</f>
        <v>0.9907027027027027</v>
      </c>
      <c r="H123" s="565">
        <f>F123/C123</f>
        <v>1.449254734511525</v>
      </c>
      <c r="I123" s="482"/>
      <c r="J123" s="482"/>
      <c r="K123" s="482"/>
      <c r="L123" s="482"/>
      <c r="M123" s="482"/>
      <c r="N123" s="482"/>
      <c r="O123" s="482"/>
      <c r="P123" s="482"/>
      <c r="Q123" s="482"/>
      <c r="R123" s="482"/>
      <c r="S123" s="482"/>
      <c r="T123" s="482"/>
      <c r="U123" s="482"/>
      <c r="V123" s="482"/>
      <c r="W123" s="482"/>
      <c r="X123" s="483"/>
      <c r="Y123" s="483"/>
      <c r="Z123" s="483"/>
      <c r="AA123" s="483"/>
      <c r="AB123" s="483"/>
      <c r="AC123" s="483"/>
      <c r="AD123" s="483"/>
      <c r="AE123" s="483"/>
      <c r="AF123" s="483"/>
      <c r="AG123" s="483"/>
      <c r="AH123" s="483"/>
      <c r="AI123" s="483"/>
      <c r="AJ123" s="483"/>
      <c r="AK123" s="483"/>
      <c r="AL123" s="483"/>
    </row>
    <row r="124" spans="1:27" s="27" customFormat="1" ht="12.75">
      <c r="A124" s="665" t="s">
        <v>243</v>
      </c>
      <c r="B124" s="679" t="s">
        <v>244</v>
      </c>
      <c r="C124" s="516">
        <f>C127</f>
        <v>0</v>
      </c>
      <c r="D124" s="472">
        <f>D127</f>
        <v>30000</v>
      </c>
      <c r="E124" s="473">
        <f>E127</f>
        <v>35000</v>
      </c>
      <c r="F124" s="517">
        <f>F127</f>
        <v>15526</v>
      </c>
      <c r="G124" s="518">
        <f>F124/E124</f>
        <v>0.4436</v>
      </c>
      <c r="H124" s="519"/>
      <c r="I124" s="680"/>
      <c r="J124" s="680"/>
      <c r="K124" s="680"/>
      <c r="L124" s="680"/>
      <c r="M124" s="680"/>
      <c r="N124" s="680"/>
      <c r="O124" s="680"/>
      <c r="P124" s="680"/>
      <c r="Q124" s="680"/>
      <c r="R124" s="680"/>
      <c r="S124" s="680"/>
      <c r="T124" s="680"/>
      <c r="U124" s="680"/>
      <c r="V124" s="680"/>
      <c r="W124" s="680"/>
      <c r="X124" s="681"/>
      <c r="Y124" s="681"/>
      <c r="Z124" s="681"/>
      <c r="AA124" s="681"/>
    </row>
    <row r="125" spans="1:27" s="27" customFormat="1" ht="12.75">
      <c r="A125" s="667" t="s">
        <v>245</v>
      </c>
      <c r="B125" s="515" t="s">
        <v>150</v>
      </c>
      <c r="C125" s="516"/>
      <c r="D125" s="472"/>
      <c r="E125" s="473"/>
      <c r="F125" s="517"/>
      <c r="G125" s="518"/>
      <c r="H125" s="519"/>
      <c r="I125" s="680"/>
      <c r="J125" s="680"/>
      <c r="K125" s="680"/>
      <c r="L125" s="680"/>
      <c r="M125" s="680"/>
      <c r="N125" s="680"/>
      <c r="O125" s="680"/>
      <c r="P125" s="680"/>
      <c r="Q125" s="680"/>
      <c r="R125" s="680"/>
      <c r="S125" s="680"/>
      <c r="T125" s="680"/>
      <c r="U125" s="680"/>
      <c r="V125" s="680"/>
      <c r="W125" s="680"/>
      <c r="X125" s="681"/>
      <c r="Y125" s="681"/>
      <c r="Z125" s="681"/>
      <c r="AA125" s="681"/>
    </row>
    <row r="126" spans="1:27" s="27" customFormat="1" ht="11.25">
      <c r="A126" s="671" t="s">
        <v>246</v>
      </c>
      <c r="B126" s="527" t="s">
        <v>152</v>
      </c>
      <c r="C126" s="682"/>
      <c r="D126" s="673"/>
      <c r="E126" s="674"/>
      <c r="F126" s="683"/>
      <c r="G126" s="684"/>
      <c r="H126" s="685"/>
      <c r="I126" s="680"/>
      <c r="J126" s="680"/>
      <c r="K126" s="680"/>
      <c r="L126" s="680"/>
      <c r="M126" s="680"/>
      <c r="N126" s="680"/>
      <c r="O126" s="680"/>
      <c r="P126" s="680"/>
      <c r="Q126" s="680"/>
      <c r="R126" s="680"/>
      <c r="S126" s="680"/>
      <c r="T126" s="680"/>
      <c r="U126" s="680"/>
      <c r="V126" s="680"/>
      <c r="W126" s="680"/>
      <c r="X126" s="681"/>
      <c r="Y126" s="681"/>
      <c r="Z126" s="681"/>
      <c r="AA126" s="681"/>
    </row>
    <row r="127" spans="1:27" s="689" customFormat="1" ht="11.25">
      <c r="A127" s="686">
        <v>4</v>
      </c>
      <c r="B127" s="687" t="s">
        <v>233</v>
      </c>
      <c r="C127" s="536">
        <f aca="true" t="shared" si="8" ref="C127:E129">C128</f>
        <v>0</v>
      </c>
      <c r="D127" s="590">
        <f t="shared" si="8"/>
        <v>30000</v>
      </c>
      <c r="E127" s="538">
        <f t="shared" si="8"/>
        <v>35000</v>
      </c>
      <c r="F127" s="688">
        <f>F128</f>
        <v>15526</v>
      </c>
      <c r="G127" s="540">
        <f>F127/E127</f>
        <v>0.4436</v>
      </c>
      <c r="H127" s="541"/>
      <c r="I127" s="680"/>
      <c r="J127" s="680"/>
      <c r="K127" s="680"/>
      <c r="L127" s="680"/>
      <c r="M127" s="680"/>
      <c r="N127" s="680"/>
      <c r="O127" s="680"/>
      <c r="P127" s="680"/>
      <c r="Q127" s="680"/>
      <c r="R127" s="680"/>
      <c r="S127" s="680"/>
      <c r="T127" s="680"/>
      <c r="U127" s="680"/>
      <c r="V127" s="680"/>
      <c r="W127" s="680"/>
      <c r="X127" s="681"/>
      <c r="Y127" s="681"/>
      <c r="Z127" s="681"/>
      <c r="AA127" s="681"/>
    </row>
    <row r="128" spans="1:27" s="27" customFormat="1" ht="11.25">
      <c r="A128" s="690">
        <v>42</v>
      </c>
      <c r="B128" s="691" t="s">
        <v>247</v>
      </c>
      <c r="C128" s="544">
        <f t="shared" si="8"/>
        <v>0</v>
      </c>
      <c r="D128" s="545">
        <f t="shared" si="8"/>
        <v>30000</v>
      </c>
      <c r="E128" s="546">
        <f t="shared" si="8"/>
        <v>35000</v>
      </c>
      <c r="F128" s="692">
        <f>F129</f>
        <v>15526</v>
      </c>
      <c r="G128" s="548">
        <f>F128/E128</f>
        <v>0.4436</v>
      </c>
      <c r="H128" s="549"/>
      <c r="I128" s="680"/>
      <c r="J128" s="680"/>
      <c r="K128" s="680"/>
      <c r="L128" s="680"/>
      <c r="M128" s="680"/>
      <c r="N128" s="680"/>
      <c r="O128" s="680"/>
      <c r="P128" s="680"/>
      <c r="Q128" s="680"/>
      <c r="R128" s="680"/>
      <c r="S128" s="680"/>
      <c r="T128" s="680"/>
      <c r="U128" s="680"/>
      <c r="V128" s="680"/>
      <c r="W128" s="680"/>
      <c r="X128" s="681"/>
      <c r="Y128" s="681"/>
      <c r="Z128" s="681"/>
      <c r="AA128" s="681"/>
    </row>
    <row r="129" spans="1:27" s="27" customFormat="1" ht="11.25">
      <c r="A129" s="693">
        <v>421</v>
      </c>
      <c r="B129" s="676" t="s">
        <v>104</v>
      </c>
      <c r="C129" s="661">
        <f t="shared" si="8"/>
        <v>0</v>
      </c>
      <c r="D129" s="568">
        <f t="shared" si="8"/>
        <v>30000</v>
      </c>
      <c r="E129" s="569">
        <f t="shared" si="8"/>
        <v>35000</v>
      </c>
      <c r="F129" s="694">
        <f>F130</f>
        <v>15526</v>
      </c>
      <c r="G129" s="556">
        <f>F129/E129</f>
        <v>0.4436</v>
      </c>
      <c r="H129" s="695"/>
      <c r="I129" s="680"/>
      <c r="J129" s="680"/>
      <c r="K129" s="680"/>
      <c r="L129" s="680"/>
      <c r="M129" s="680"/>
      <c r="N129" s="680"/>
      <c r="O129" s="680"/>
      <c r="P129" s="680"/>
      <c r="Q129" s="680"/>
      <c r="R129" s="680"/>
      <c r="S129" s="680"/>
      <c r="T129" s="680"/>
      <c r="U129" s="680"/>
      <c r="V129" s="680"/>
      <c r="W129" s="680"/>
      <c r="X129" s="681"/>
      <c r="Y129" s="681"/>
      <c r="Z129" s="681"/>
      <c r="AA129" s="681"/>
    </row>
    <row r="130" spans="1:27" s="635" customFormat="1" ht="11.25">
      <c r="A130" s="526">
        <v>421</v>
      </c>
      <c r="B130" s="527" t="s">
        <v>104</v>
      </c>
      <c r="C130" s="672"/>
      <c r="D130" s="561">
        <v>30000</v>
      </c>
      <c r="E130" s="562">
        <v>35000</v>
      </c>
      <c r="F130" s="604">
        <v>15526</v>
      </c>
      <c r="G130" s="564">
        <f>F130/E130</f>
        <v>0.4436</v>
      </c>
      <c r="H130" s="565"/>
      <c r="I130" s="680"/>
      <c r="J130" s="680"/>
      <c r="K130" s="680"/>
      <c r="L130" s="680"/>
      <c r="M130" s="680"/>
      <c r="N130" s="680"/>
      <c r="O130" s="680"/>
      <c r="P130" s="680"/>
      <c r="Q130" s="680"/>
      <c r="R130" s="680"/>
      <c r="S130" s="680"/>
      <c r="T130" s="680"/>
      <c r="U130" s="680"/>
      <c r="V130" s="680"/>
      <c r="W130" s="680"/>
      <c r="X130" s="681"/>
      <c r="Y130" s="681"/>
      <c r="Z130" s="681"/>
      <c r="AA130" s="681"/>
    </row>
    <row r="131" spans="1:27" s="635" customFormat="1" ht="12.75">
      <c r="A131" s="665" t="s">
        <v>243</v>
      </c>
      <c r="B131" s="679" t="s">
        <v>248</v>
      </c>
      <c r="C131" s="516">
        <f>C134</f>
        <v>0</v>
      </c>
      <c r="D131" s="472">
        <f>D134</f>
        <v>88000</v>
      </c>
      <c r="E131" s="473">
        <f>E134</f>
        <v>198000</v>
      </c>
      <c r="F131" s="434">
        <f>F134</f>
        <v>102074</v>
      </c>
      <c r="G131" s="518">
        <f>F131/E131</f>
        <v>0.5155252525252525</v>
      </c>
      <c r="H131" s="519"/>
      <c r="I131" s="680"/>
      <c r="J131" s="680"/>
      <c r="K131" s="680"/>
      <c r="L131" s="680"/>
      <c r="M131" s="680"/>
      <c r="N131" s="680"/>
      <c r="O131" s="680"/>
      <c r="P131" s="680"/>
      <c r="Q131" s="680"/>
      <c r="R131" s="680"/>
      <c r="S131" s="680"/>
      <c r="T131" s="680"/>
      <c r="U131" s="680"/>
      <c r="V131" s="680"/>
      <c r="W131" s="680"/>
      <c r="X131" s="681"/>
      <c r="Y131" s="681"/>
      <c r="Z131" s="681"/>
      <c r="AA131" s="681"/>
    </row>
    <row r="132" spans="1:27" s="112" customFormat="1" ht="12.75">
      <c r="A132" s="667" t="s">
        <v>249</v>
      </c>
      <c r="B132" s="515" t="s">
        <v>150</v>
      </c>
      <c r="C132" s="516"/>
      <c r="D132" s="472"/>
      <c r="E132" s="473"/>
      <c r="F132" s="434"/>
      <c r="G132" s="518"/>
      <c r="H132" s="519"/>
      <c r="I132" s="680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1"/>
      <c r="Y132" s="681"/>
      <c r="Z132" s="681"/>
      <c r="AA132" s="681"/>
    </row>
    <row r="133" spans="1:27" s="112" customFormat="1" ht="12.75">
      <c r="A133" s="671" t="s">
        <v>246</v>
      </c>
      <c r="B133" s="527" t="s">
        <v>152</v>
      </c>
      <c r="C133" s="672"/>
      <c r="D133" s="673"/>
      <c r="E133" s="696"/>
      <c r="F133" s="697"/>
      <c r="G133" s="698"/>
      <c r="H133" s="699"/>
      <c r="I133" s="680"/>
      <c r="J133" s="680"/>
      <c r="K133" s="680"/>
      <c r="L133" s="680"/>
      <c r="M133" s="680"/>
      <c r="N133" s="680"/>
      <c r="O133" s="680"/>
      <c r="P133" s="680"/>
      <c r="Q133" s="680"/>
      <c r="R133" s="680"/>
      <c r="S133" s="680"/>
      <c r="T133" s="680"/>
      <c r="U133" s="680"/>
      <c r="V133" s="680"/>
      <c r="W133" s="680"/>
      <c r="X133" s="681"/>
      <c r="Y133" s="681"/>
      <c r="Z133" s="681"/>
      <c r="AA133" s="681"/>
    </row>
    <row r="134" spans="1:27" ht="12.75">
      <c r="A134" s="686">
        <v>4</v>
      </c>
      <c r="B134" s="687" t="s">
        <v>233</v>
      </c>
      <c r="C134" s="536">
        <f aca="true" t="shared" si="9" ref="C134:E136">C135</f>
        <v>0</v>
      </c>
      <c r="D134" s="590">
        <f t="shared" si="9"/>
        <v>88000</v>
      </c>
      <c r="E134" s="538">
        <f t="shared" si="9"/>
        <v>198000</v>
      </c>
      <c r="F134" s="700">
        <f>F135</f>
        <v>102074</v>
      </c>
      <c r="G134" s="701">
        <f aca="true" t="shared" si="10" ref="G134:G139">F134/E134</f>
        <v>0.5155252525252525</v>
      </c>
      <c r="H134" s="702"/>
      <c r="I134" s="680"/>
      <c r="J134" s="680"/>
      <c r="K134" s="680"/>
      <c r="L134" s="680"/>
      <c r="M134" s="680"/>
      <c r="N134" s="680"/>
      <c r="O134" s="680"/>
      <c r="P134" s="680"/>
      <c r="Q134" s="680"/>
      <c r="R134" s="680"/>
      <c r="S134" s="680"/>
      <c r="T134" s="680"/>
      <c r="U134" s="680"/>
      <c r="V134" s="680"/>
      <c r="W134" s="680"/>
      <c r="X134" s="681"/>
      <c r="Y134" s="681"/>
      <c r="Z134" s="681"/>
      <c r="AA134" s="681"/>
    </row>
    <row r="135" spans="1:27" ht="12.75">
      <c r="A135" s="690">
        <v>42</v>
      </c>
      <c r="B135" s="691" t="s">
        <v>247</v>
      </c>
      <c r="C135" s="544">
        <f t="shared" si="9"/>
        <v>0</v>
      </c>
      <c r="D135" s="545">
        <f t="shared" si="9"/>
        <v>88000</v>
      </c>
      <c r="E135" s="546">
        <f t="shared" si="9"/>
        <v>198000</v>
      </c>
      <c r="F135" s="703">
        <f>F136</f>
        <v>102074</v>
      </c>
      <c r="G135" s="704">
        <f t="shared" si="10"/>
        <v>0.5155252525252525</v>
      </c>
      <c r="H135" s="705"/>
      <c r="I135" s="680"/>
      <c r="J135" s="680"/>
      <c r="K135" s="680"/>
      <c r="L135" s="680"/>
      <c r="M135" s="680"/>
      <c r="N135" s="680"/>
      <c r="O135" s="680"/>
      <c r="P135" s="680"/>
      <c r="Q135" s="680"/>
      <c r="R135" s="680"/>
      <c r="S135" s="680"/>
      <c r="T135" s="680"/>
      <c r="U135" s="680"/>
      <c r="V135" s="680"/>
      <c r="W135" s="680"/>
      <c r="X135" s="681"/>
      <c r="Y135" s="681"/>
      <c r="Z135" s="681"/>
      <c r="AA135" s="681"/>
    </row>
    <row r="136" spans="1:27" s="598" customFormat="1" ht="12.75">
      <c r="A136" s="693">
        <v>421</v>
      </c>
      <c r="B136" s="676" t="s">
        <v>104</v>
      </c>
      <c r="C136" s="661">
        <f t="shared" si="9"/>
        <v>0</v>
      </c>
      <c r="D136" s="568">
        <f t="shared" si="9"/>
        <v>88000</v>
      </c>
      <c r="E136" s="569">
        <f t="shared" si="9"/>
        <v>198000</v>
      </c>
      <c r="F136" s="694">
        <f>F137</f>
        <v>102074</v>
      </c>
      <c r="G136" s="556">
        <f t="shared" si="10"/>
        <v>0.5155252525252525</v>
      </c>
      <c r="H136" s="557"/>
      <c r="I136" s="680"/>
      <c r="J136" s="680"/>
      <c r="K136" s="680"/>
      <c r="L136" s="680"/>
      <c r="M136" s="680"/>
      <c r="N136" s="680"/>
      <c r="O136" s="680"/>
      <c r="P136" s="680"/>
      <c r="Q136" s="680"/>
      <c r="R136" s="680"/>
      <c r="S136" s="680"/>
      <c r="T136" s="680"/>
      <c r="U136" s="680"/>
      <c r="V136" s="680"/>
      <c r="W136" s="680"/>
      <c r="X136" s="681"/>
      <c r="Y136" s="681"/>
      <c r="Z136" s="681"/>
      <c r="AA136" s="681"/>
    </row>
    <row r="137" spans="1:27" s="598" customFormat="1" ht="12.75">
      <c r="A137" s="526">
        <v>421</v>
      </c>
      <c r="B137" s="527" t="s">
        <v>104</v>
      </c>
      <c r="C137" s="672"/>
      <c r="D137" s="622">
        <v>88000</v>
      </c>
      <c r="E137" s="562">
        <v>198000</v>
      </c>
      <c r="F137" s="604">
        <v>102074</v>
      </c>
      <c r="G137" s="564">
        <f t="shared" si="10"/>
        <v>0.5155252525252525</v>
      </c>
      <c r="H137" s="565"/>
      <c r="I137" s="680"/>
      <c r="J137" s="680"/>
      <c r="K137" s="680"/>
      <c r="L137" s="680"/>
      <c r="M137" s="680"/>
      <c r="N137" s="680"/>
      <c r="O137" s="680"/>
      <c r="P137" s="680"/>
      <c r="Q137" s="680"/>
      <c r="R137" s="680"/>
      <c r="S137" s="680"/>
      <c r="T137" s="680"/>
      <c r="U137" s="680"/>
      <c r="V137" s="680"/>
      <c r="W137" s="680"/>
      <c r="X137" s="681"/>
      <c r="Y137" s="681"/>
      <c r="Z137" s="681"/>
      <c r="AA137" s="681"/>
    </row>
    <row r="138" spans="1:27" ht="12.75">
      <c r="A138" s="706" t="s">
        <v>250</v>
      </c>
      <c r="B138" s="707"/>
      <c r="C138" s="708">
        <f>C139+C146</f>
        <v>807613</v>
      </c>
      <c r="D138" s="224">
        <f>D139+D146</f>
        <v>1300000</v>
      </c>
      <c r="E138" s="225">
        <f>E139+E146</f>
        <v>963000</v>
      </c>
      <c r="F138" s="426">
        <f>F139+F146</f>
        <v>856257</v>
      </c>
      <c r="G138" s="512">
        <f t="shared" si="10"/>
        <v>0.8891557632398754</v>
      </c>
      <c r="H138" s="513">
        <f>F138/C138</f>
        <v>1.0602318189528896</v>
      </c>
      <c r="I138" s="680"/>
      <c r="J138" s="680"/>
      <c r="K138" s="680"/>
      <c r="L138" s="680"/>
      <c r="M138" s="680"/>
      <c r="N138" s="680"/>
      <c r="O138" s="680"/>
      <c r="P138" s="680"/>
      <c r="Q138" s="680"/>
      <c r="R138" s="680"/>
      <c r="S138" s="680"/>
      <c r="T138" s="680"/>
      <c r="U138" s="680"/>
      <c r="V138" s="680"/>
      <c r="W138" s="680"/>
      <c r="X138" s="681"/>
      <c r="Y138" s="681"/>
      <c r="Z138" s="681"/>
      <c r="AA138" s="681"/>
    </row>
    <row r="139" spans="1:27" ht="12.75">
      <c r="A139" s="709" t="s">
        <v>243</v>
      </c>
      <c r="B139" s="679" t="s">
        <v>251</v>
      </c>
      <c r="C139" s="522">
        <v>807613</v>
      </c>
      <c r="D139" s="472">
        <f>D142</f>
        <v>800000</v>
      </c>
      <c r="E139" s="473">
        <f>E142</f>
        <v>850000</v>
      </c>
      <c r="F139" s="434">
        <f>F142</f>
        <v>808900</v>
      </c>
      <c r="G139" s="518">
        <f t="shared" si="10"/>
        <v>0.9516470588235294</v>
      </c>
      <c r="H139" s="519">
        <f>F139/C139</f>
        <v>1.0015935850463031</v>
      </c>
      <c r="I139" s="680"/>
      <c r="J139" s="680"/>
      <c r="K139" s="680"/>
      <c r="L139" s="680"/>
      <c r="M139" s="680"/>
      <c r="N139" s="680"/>
      <c r="O139" s="680"/>
      <c r="P139" s="680"/>
      <c r="Q139" s="680"/>
      <c r="R139" s="680"/>
      <c r="S139" s="680"/>
      <c r="T139" s="680"/>
      <c r="U139" s="680"/>
      <c r="V139" s="680"/>
      <c r="W139" s="680"/>
      <c r="X139" s="681"/>
      <c r="Y139" s="681"/>
      <c r="Z139" s="681"/>
      <c r="AA139" s="681"/>
    </row>
    <row r="140" spans="1:27" s="598" customFormat="1" ht="12.75">
      <c r="A140" s="667" t="s">
        <v>252</v>
      </c>
      <c r="B140" s="515" t="s">
        <v>253</v>
      </c>
      <c r="C140" s="516"/>
      <c r="D140" s="472"/>
      <c r="E140" s="473"/>
      <c r="F140" s="710"/>
      <c r="G140" s="711"/>
      <c r="H140" s="712"/>
      <c r="I140" s="680"/>
      <c r="J140" s="680"/>
      <c r="K140" s="680"/>
      <c r="L140" s="680"/>
      <c r="M140" s="680"/>
      <c r="N140" s="680"/>
      <c r="O140" s="680"/>
      <c r="P140" s="680"/>
      <c r="Q140" s="680"/>
      <c r="R140" s="680"/>
      <c r="S140" s="680"/>
      <c r="T140" s="680"/>
      <c r="U140" s="680"/>
      <c r="V140" s="680"/>
      <c r="W140" s="680"/>
      <c r="X140" s="681"/>
      <c r="Y140" s="681"/>
      <c r="Z140" s="681"/>
      <c r="AA140" s="681"/>
    </row>
    <row r="141" spans="1:27" ht="12.75">
      <c r="A141" s="671" t="s">
        <v>246</v>
      </c>
      <c r="B141" s="527" t="s">
        <v>152</v>
      </c>
      <c r="C141" s="528"/>
      <c r="D141" s="713"/>
      <c r="E141" s="587"/>
      <c r="F141" s="697"/>
      <c r="G141" s="698"/>
      <c r="H141" s="699"/>
      <c r="I141" s="680"/>
      <c r="J141" s="680"/>
      <c r="K141" s="680"/>
      <c r="L141" s="680"/>
      <c r="M141" s="680"/>
      <c r="N141" s="680"/>
      <c r="O141" s="680"/>
      <c r="P141" s="680"/>
      <c r="Q141" s="680"/>
      <c r="R141" s="680"/>
      <c r="S141" s="680"/>
      <c r="T141" s="680"/>
      <c r="U141" s="680"/>
      <c r="V141" s="680"/>
      <c r="W141" s="680"/>
      <c r="X141" s="681"/>
      <c r="Y141" s="681"/>
      <c r="Z141" s="681"/>
      <c r="AA141" s="681"/>
    </row>
    <row r="142" spans="1:27" s="69" customFormat="1" ht="12.75">
      <c r="A142" s="686">
        <v>4</v>
      </c>
      <c r="B142" s="687" t="s">
        <v>233</v>
      </c>
      <c r="C142" s="536">
        <f aca="true" t="shared" si="11" ref="C142:E144">C143</f>
        <v>0</v>
      </c>
      <c r="D142" s="590">
        <f t="shared" si="11"/>
        <v>800000</v>
      </c>
      <c r="E142" s="538">
        <f t="shared" si="11"/>
        <v>850000</v>
      </c>
      <c r="F142" s="700">
        <f>F143</f>
        <v>808900</v>
      </c>
      <c r="G142" s="701">
        <f>F142/E142</f>
        <v>0.9516470588235294</v>
      </c>
      <c r="H142" s="702"/>
      <c r="I142" s="680"/>
      <c r="J142" s="680"/>
      <c r="K142" s="680"/>
      <c r="L142" s="680"/>
      <c r="M142" s="680"/>
      <c r="N142" s="680"/>
      <c r="O142" s="680"/>
      <c r="P142" s="680"/>
      <c r="Q142" s="680"/>
      <c r="R142" s="680"/>
      <c r="S142" s="680"/>
      <c r="T142" s="680"/>
      <c r="U142" s="680"/>
      <c r="V142" s="680"/>
      <c r="W142" s="680"/>
      <c r="X142" s="681"/>
      <c r="Y142" s="681"/>
      <c r="Z142" s="681"/>
      <c r="AA142" s="681"/>
    </row>
    <row r="143" spans="1:27" s="69" customFormat="1" ht="12.75">
      <c r="A143" s="690">
        <v>42</v>
      </c>
      <c r="B143" s="691" t="s">
        <v>247</v>
      </c>
      <c r="C143" s="544">
        <f t="shared" si="11"/>
        <v>0</v>
      </c>
      <c r="D143" s="545">
        <f t="shared" si="11"/>
        <v>800000</v>
      </c>
      <c r="E143" s="546">
        <f t="shared" si="11"/>
        <v>850000</v>
      </c>
      <c r="F143" s="703">
        <f>F144</f>
        <v>808900</v>
      </c>
      <c r="G143" s="704">
        <f>F143/E143</f>
        <v>0.9516470588235294</v>
      </c>
      <c r="H143" s="705"/>
      <c r="I143" s="680"/>
      <c r="J143" s="680"/>
      <c r="K143" s="680"/>
      <c r="L143" s="680"/>
      <c r="M143" s="680"/>
      <c r="N143" s="680"/>
      <c r="O143" s="680"/>
      <c r="P143" s="680"/>
      <c r="Q143" s="680"/>
      <c r="R143" s="680"/>
      <c r="S143" s="680"/>
      <c r="T143" s="680"/>
      <c r="U143" s="680"/>
      <c r="V143" s="680"/>
      <c r="W143" s="680"/>
      <c r="X143" s="681"/>
      <c r="Y143" s="681"/>
      <c r="Z143" s="681"/>
      <c r="AA143" s="681"/>
    </row>
    <row r="144" spans="1:27" s="69" customFormat="1" ht="12.75">
      <c r="A144" s="693">
        <v>421</v>
      </c>
      <c r="B144" s="676" t="s">
        <v>104</v>
      </c>
      <c r="C144" s="661">
        <f t="shared" si="11"/>
        <v>0</v>
      </c>
      <c r="D144" s="568">
        <f t="shared" si="11"/>
        <v>800000</v>
      </c>
      <c r="E144" s="569">
        <f t="shared" si="11"/>
        <v>850000</v>
      </c>
      <c r="F144" s="694">
        <f>F145</f>
        <v>808900</v>
      </c>
      <c r="G144" s="556">
        <f>F144/E144</f>
        <v>0.9516470588235294</v>
      </c>
      <c r="H144" s="557"/>
      <c r="I144" s="680"/>
      <c r="J144" s="680"/>
      <c r="K144" s="680"/>
      <c r="L144" s="680"/>
      <c r="M144" s="680"/>
      <c r="N144" s="680"/>
      <c r="O144" s="680"/>
      <c r="P144" s="680"/>
      <c r="Q144" s="680"/>
      <c r="R144" s="680"/>
      <c r="S144" s="680"/>
      <c r="T144" s="680"/>
      <c r="U144" s="680"/>
      <c r="V144" s="680"/>
      <c r="W144" s="680"/>
      <c r="X144" s="681"/>
      <c r="Y144" s="681"/>
      <c r="Z144" s="681"/>
      <c r="AA144" s="681"/>
    </row>
    <row r="145" spans="1:27" s="69" customFormat="1" ht="12.75">
      <c r="A145" s="526">
        <v>421</v>
      </c>
      <c r="B145" s="527" t="s">
        <v>104</v>
      </c>
      <c r="C145" s="672"/>
      <c r="D145" s="561">
        <v>800000</v>
      </c>
      <c r="E145" s="597">
        <v>850000</v>
      </c>
      <c r="F145" s="604">
        <v>808900</v>
      </c>
      <c r="G145" s="564">
        <f>F145/E145</f>
        <v>0.9516470588235294</v>
      </c>
      <c r="H145" s="565"/>
      <c r="I145" s="680"/>
      <c r="J145" s="680"/>
      <c r="K145" s="680"/>
      <c r="L145" s="680"/>
      <c r="M145" s="680"/>
      <c r="N145" s="680"/>
      <c r="O145" s="680"/>
      <c r="P145" s="680"/>
      <c r="Q145" s="680"/>
      <c r="R145" s="680"/>
      <c r="S145" s="680"/>
      <c r="T145" s="680"/>
      <c r="U145" s="680"/>
      <c r="V145" s="680"/>
      <c r="W145" s="680"/>
      <c r="X145" s="681"/>
      <c r="Y145" s="681"/>
      <c r="Z145" s="681"/>
      <c r="AA145" s="681"/>
    </row>
    <row r="146" spans="1:27" s="69" customFormat="1" ht="12.75">
      <c r="A146" s="665" t="s">
        <v>243</v>
      </c>
      <c r="B146" s="679" t="s">
        <v>254</v>
      </c>
      <c r="C146" s="516">
        <f>C149</f>
        <v>0</v>
      </c>
      <c r="D146" s="472">
        <f>D149</f>
        <v>500000</v>
      </c>
      <c r="E146" s="473">
        <f>E149</f>
        <v>113000</v>
      </c>
      <c r="F146" s="434">
        <f>F149</f>
        <v>47357</v>
      </c>
      <c r="G146" s="518">
        <f>F146/E146</f>
        <v>0.41908849557522126</v>
      </c>
      <c r="H146" s="519"/>
      <c r="I146" s="680"/>
      <c r="J146" s="680"/>
      <c r="K146" s="680"/>
      <c r="L146" s="680"/>
      <c r="M146" s="680"/>
      <c r="N146" s="680"/>
      <c r="O146" s="680"/>
      <c r="P146" s="680"/>
      <c r="Q146" s="680"/>
      <c r="R146" s="680"/>
      <c r="S146" s="680"/>
      <c r="T146" s="680"/>
      <c r="U146" s="680"/>
      <c r="V146" s="680"/>
      <c r="W146" s="680"/>
      <c r="X146" s="681"/>
      <c r="Y146" s="681"/>
      <c r="Z146" s="681"/>
      <c r="AA146" s="681"/>
    </row>
    <row r="147" spans="1:27" s="69" customFormat="1" ht="12.75">
      <c r="A147" s="667" t="s">
        <v>255</v>
      </c>
      <c r="B147" s="515" t="s">
        <v>253</v>
      </c>
      <c r="C147" s="516"/>
      <c r="D147" s="714"/>
      <c r="E147" s="715"/>
      <c r="F147" s="434"/>
      <c r="G147" s="518"/>
      <c r="H147" s="519"/>
      <c r="I147" s="680"/>
      <c r="J147" s="680"/>
      <c r="K147" s="680"/>
      <c r="L147" s="680"/>
      <c r="M147" s="680"/>
      <c r="N147" s="680"/>
      <c r="O147" s="680"/>
      <c r="P147" s="680"/>
      <c r="Q147" s="680"/>
      <c r="R147" s="680"/>
      <c r="S147" s="680"/>
      <c r="T147" s="680"/>
      <c r="U147" s="680"/>
      <c r="V147" s="680"/>
      <c r="W147" s="680"/>
      <c r="X147" s="681"/>
      <c r="Y147" s="681"/>
      <c r="Z147" s="681"/>
      <c r="AA147" s="681"/>
    </row>
    <row r="148" spans="1:27" ht="12.75">
      <c r="A148" s="671" t="s">
        <v>246</v>
      </c>
      <c r="B148" s="527" t="s">
        <v>152</v>
      </c>
      <c r="C148" s="528"/>
      <c r="D148" s="716"/>
      <c r="E148" s="218"/>
      <c r="F148" s="697"/>
      <c r="G148" s="698"/>
      <c r="H148" s="699"/>
      <c r="I148" s="680"/>
      <c r="J148" s="680"/>
      <c r="K148" s="680"/>
      <c r="L148" s="680"/>
      <c r="M148" s="680"/>
      <c r="N148" s="680"/>
      <c r="O148" s="680"/>
      <c r="P148" s="680"/>
      <c r="Q148" s="680"/>
      <c r="R148" s="680"/>
      <c r="S148" s="680"/>
      <c r="T148" s="680"/>
      <c r="U148" s="680"/>
      <c r="V148" s="680"/>
      <c r="W148" s="680"/>
      <c r="X148" s="681"/>
      <c r="Y148" s="681"/>
      <c r="Z148" s="681"/>
      <c r="AA148" s="681"/>
    </row>
    <row r="149" spans="1:27" ht="12.75">
      <c r="A149" s="686">
        <v>4</v>
      </c>
      <c r="B149" s="687" t="s">
        <v>233</v>
      </c>
      <c r="C149" s="536">
        <f aca="true" t="shared" si="12" ref="C149:E151">C150</f>
        <v>0</v>
      </c>
      <c r="D149" s="590">
        <f t="shared" si="12"/>
        <v>500000</v>
      </c>
      <c r="E149" s="538">
        <f t="shared" si="12"/>
        <v>113000</v>
      </c>
      <c r="F149" s="700">
        <f>F150</f>
        <v>47357</v>
      </c>
      <c r="G149" s="701">
        <f aca="true" t="shared" si="13" ref="G149:G154">F149/E149</f>
        <v>0.41908849557522126</v>
      </c>
      <c r="H149" s="702"/>
      <c r="I149" s="680"/>
      <c r="J149" s="680"/>
      <c r="K149" s="680"/>
      <c r="L149" s="680"/>
      <c r="M149" s="680"/>
      <c r="N149" s="680"/>
      <c r="O149" s="680"/>
      <c r="P149" s="680"/>
      <c r="Q149" s="680"/>
      <c r="R149" s="680"/>
      <c r="S149" s="680"/>
      <c r="T149" s="680"/>
      <c r="U149" s="680"/>
      <c r="V149" s="680"/>
      <c r="W149" s="680"/>
      <c r="X149" s="681"/>
      <c r="Y149" s="681"/>
      <c r="Z149" s="681"/>
      <c r="AA149" s="681"/>
    </row>
    <row r="150" spans="1:27" ht="12.75">
      <c r="A150" s="690">
        <v>42</v>
      </c>
      <c r="B150" s="691" t="s">
        <v>247</v>
      </c>
      <c r="C150" s="544">
        <f t="shared" si="12"/>
        <v>0</v>
      </c>
      <c r="D150" s="545">
        <f t="shared" si="12"/>
        <v>500000</v>
      </c>
      <c r="E150" s="546">
        <f t="shared" si="12"/>
        <v>113000</v>
      </c>
      <c r="F150" s="703">
        <f>F151</f>
        <v>47357</v>
      </c>
      <c r="G150" s="704">
        <f t="shared" si="13"/>
        <v>0.41908849557522126</v>
      </c>
      <c r="H150" s="705"/>
      <c r="I150" s="680"/>
      <c r="J150" s="680"/>
      <c r="K150" s="680"/>
      <c r="L150" s="680"/>
      <c r="M150" s="680"/>
      <c r="N150" s="680"/>
      <c r="O150" s="680"/>
      <c r="P150" s="680"/>
      <c r="Q150" s="680"/>
      <c r="R150" s="680"/>
      <c r="S150" s="680"/>
      <c r="T150" s="680"/>
      <c r="U150" s="680"/>
      <c r="V150" s="680"/>
      <c r="W150" s="680"/>
      <c r="X150" s="681"/>
      <c r="Y150" s="681"/>
      <c r="Z150" s="681"/>
      <c r="AA150" s="681"/>
    </row>
    <row r="151" spans="1:27" ht="12.75">
      <c r="A151" s="693">
        <v>421</v>
      </c>
      <c r="B151" s="676" t="s">
        <v>104</v>
      </c>
      <c r="C151" s="661">
        <f t="shared" si="12"/>
        <v>0</v>
      </c>
      <c r="D151" s="568">
        <f t="shared" si="12"/>
        <v>500000</v>
      </c>
      <c r="E151" s="569">
        <f t="shared" si="12"/>
        <v>113000</v>
      </c>
      <c r="F151" s="694">
        <f>F152</f>
        <v>47357</v>
      </c>
      <c r="G151" s="556">
        <f t="shared" si="13"/>
        <v>0.41908849557522126</v>
      </c>
      <c r="H151" s="557"/>
      <c r="I151" s="680"/>
      <c r="J151" s="680"/>
      <c r="K151" s="680"/>
      <c r="L151" s="680"/>
      <c r="M151" s="680"/>
      <c r="N151" s="680"/>
      <c r="O151" s="680"/>
      <c r="P151" s="680"/>
      <c r="Q151" s="680"/>
      <c r="R151" s="680"/>
      <c r="S151" s="680"/>
      <c r="T151" s="680"/>
      <c r="U151" s="680"/>
      <c r="V151" s="680"/>
      <c r="W151" s="680"/>
      <c r="X151" s="681"/>
      <c r="Y151" s="681"/>
      <c r="Z151" s="681"/>
      <c r="AA151" s="681"/>
    </row>
    <row r="152" spans="1:27" ht="12.75">
      <c r="A152" s="526">
        <v>421</v>
      </c>
      <c r="B152" s="527" t="s">
        <v>104</v>
      </c>
      <c r="C152" s="672"/>
      <c r="D152" s="561">
        <v>500000</v>
      </c>
      <c r="E152" s="597">
        <v>113000</v>
      </c>
      <c r="F152" s="604">
        <v>47357</v>
      </c>
      <c r="G152" s="564">
        <f t="shared" si="13"/>
        <v>0.41908849557522126</v>
      </c>
      <c r="H152" s="565"/>
      <c r="I152" s="680"/>
      <c r="J152" s="680"/>
      <c r="K152" s="680"/>
      <c r="L152" s="680"/>
      <c r="M152" s="680"/>
      <c r="N152" s="680"/>
      <c r="O152" s="680"/>
      <c r="P152" s="680"/>
      <c r="Q152" s="680"/>
      <c r="R152" s="680"/>
      <c r="S152" s="680"/>
      <c r="T152" s="680"/>
      <c r="U152" s="680"/>
      <c r="V152" s="680"/>
      <c r="W152" s="680"/>
      <c r="X152" s="681"/>
      <c r="Y152" s="681"/>
      <c r="Z152" s="681"/>
      <c r="AA152" s="681"/>
    </row>
    <row r="153" spans="1:27" ht="12.75">
      <c r="A153" s="717" t="s">
        <v>256</v>
      </c>
      <c r="B153" s="718" t="s">
        <v>257</v>
      </c>
      <c r="C153" s="510">
        <f>C154</f>
        <v>0</v>
      </c>
      <c r="D153" s="224">
        <f>D154</f>
        <v>50000</v>
      </c>
      <c r="E153" s="225">
        <f>E154</f>
        <v>50000</v>
      </c>
      <c r="F153" s="719">
        <f>F154</f>
        <v>0</v>
      </c>
      <c r="G153" s="720">
        <f t="shared" si="13"/>
        <v>0</v>
      </c>
      <c r="H153" s="721"/>
      <c r="I153" s="680"/>
      <c r="J153" s="680"/>
      <c r="K153" s="680"/>
      <c r="L153" s="680"/>
      <c r="M153" s="680"/>
      <c r="N153" s="680"/>
      <c r="O153" s="680"/>
      <c r="P153" s="680"/>
      <c r="Q153" s="680"/>
      <c r="R153" s="680"/>
      <c r="S153" s="680"/>
      <c r="T153" s="680"/>
      <c r="U153" s="680"/>
      <c r="V153" s="680"/>
      <c r="W153" s="680"/>
      <c r="X153" s="681"/>
      <c r="Y153" s="681"/>
      <c r="Z153" s="681"/>
      <c r="AA153" s="681"/>
    </row>
    <row r="154" spans="1:27" ht="12.75">
      <c r="A154" s="648" t="s">
        <v>229</v>
      </c>
      <c r="B154" s="649" t="s">
        <v>258</v>
      </c>
      <c r="C154" s="650">
        <f>C157</f>
        <v>0</v>
      </c>
      <c r="D154" s="472">
        <f>D157</f>
        <v>50000</v>
      </c>
      <c r="E154" s="473">
        <f>E157</f>
        <v>50000</v>
      </c>
      <c r="F154" s="710">
        <f>F157</f>
        <v>0</v>
      </c>
      <c r="G154" s="711">
        <f t="shared" si="13"/>
        <v>0</v>
      </c>
      <c r="H154" s="712"/>
      <c r="I154" s="680"/>
      <c r="J154" s="680"/>
      <c r="K154" s="680"/>
      <c r="L154" s="680"/>
      <c r="M154" s="680"/>
      <c r="N154" s="680"/>
      <c r="O154" s="680"/>
      <c r="P154" s="680"/>
      <c r="Q154" s="680"/>
      <c r="R154" s="680"/>
      <c r="S154" s="680"/>
      <c r="T154" s="680"/>
      <c r="U154" s="680"/>
      <c r="V154" s="680"/>
      <c r="W154" s="680"/>
      <c r="X154" s="681"/>
      <c r="Y154" s="681"/>
      <c r="Z154" s="681"/>
      <c r="AA154" s="681"/>
    </row>
    <row r="155" spans="1:27" ht="12.75">
      <c r="A155" s="651" t="s">
        <v>259</v>
      </c>
      <c r="B155" s="515" t="s">
        <v>150</v>
      </c>
      <c r="C155" s="516"/>
      <c r="D155" s="472"/>
      <c r="E155" s="473"/>
      <c r="F155" s="710"/>
      <c r="G155" s="711"/>
      <c r="H155" s="712"/>
      <c r="I155" s="680"/>
      <c r="J155" s="680"/>
      <c r="K155" s="680"/>
      <c r="L155" s="680"/>
      <c r="M155" s="680"/>
      <c r="N155" s="680"/>
      <c r="O155" s="680"/>
      <c r="P155" s="680"/>
      <c r="Q155" s="680"/>
      <c r="R155" s="680"/>
      <c r="S155" s="680"/>
      <c r="T155" s="680"/>
      <c r="U155" s="680"/>
      <c r="V155" s="680"/>
      <c r="W155" s="680"/>
      <c r="X155" s="681"/>
      <c r="Y155" s="681"/>
      <c r="Z155" s="681"/>
      <c r="AA155" s="681"/>
    </row>
    <row r="156" spans="1:27" ht="12.75">
      <c r="A156" s="652" t="s">
        <v>224</v>
      </c>
      <c r="B156" s="527" t="s">
        <v>152</v>
      </c>
      <c r="C156" s="528"/>
      <c r="D156" s="217"/>
      <c r="E156" s="640"/>
      <c r="F156" s="697"/>
      <c r="G156" s="698"/>
      <c r="H156" s="699"/>
      <c r="I156" s="680"/>
      <c r="J156" s="680"/>
      <c r="K156" s="680"/>
      <c r="L156" s="680"/>
      <c r="M156" s="680"/>
      <c r="N156" s="680"/>
      <c r="O156" s="680"/>
      <c r="P156" s="680"/>
      <c r="Q156" s="680"/>
      <c r="R156" s="680"/>
      <c r="S156" s="680"/>
      <c r="T156" s="680"/>
      <c r="U156" s="680"/>
      <c r="V156" s="680"/>
      <c r="W156" s="680"/>
      <c r="X156" s="681"/>
      <c r="Y156" s="681"/>
      <c r="Z156" s="681"/>
      <c r="AA156" s="681"/>
    </row>
    <row r="157" spans="1:27" ht="12.75">
      <c r="A157" s="686">
        <v>4</v>
      </c>
      <c r="B157" s="687" t="s">
        <v>233</v>
      </c>
      <c r="C157" s="657">
        <f>C158</f>
        <v>0</v>
      </c>
      <c r="D157" s="590">
        <f>D158</f>
        <v>50000</v>
      </c>
      <c r="E157" s="538">
        <f>E158</f>
        <v>50000</v>
      </c>
      <c r="F157" s="700">
        <f>F158</f>
        <v>0</v>
      </c>
      <c r="G157" s="701">
        <f aca="true" t="shared" si="14" ref="G157:G162">F157/E157</f>
        <v>0</v>
      </c>
      <c r="H157" s="702"/>
      <c r="I157" s="680"/>
      <c r="J157" s="680"/>
      <c r="K157" s="680"/>
      <c r="L157" s="680"/>
      <c r="M157" s="680"/>
      <c r="N157" s="680"/>
      <c r="O157" s="680"/>
      <c r="P157" s="680"/>
      <c r="Q157" s="680"/>
      <c r="R157" s="680"/>
      <c r="S157" s="680"/>
      <c r="T157" s="680"/>
      <c r="U157" s="680"/>
      <c r="V157" s="680"/>
      <c r="W157" s="680"/>
      <c r="X157" s="681"/>
      <c r="Y157" s="681"/>
      <c r="Z157" s="681"/>
      <c r="AA157" s="681"/>
    </row>
    <row r="158" spans="1:27" ht="12.75">
      <c r="A158" s="690">
        <v>42</v>
      </c>
      <c r="B158" s="691" t="s">
        <v>247</v>
      </c>
      <c r="C158" s="722">
        <f>C159+C161</f>
        <v>0</v>
      </c>
      <c r="D158" s="545">
        <f>D159+D161</f>
        <v>50000</v>
      </c>
      <c r="E158" s="546">
        <f>E159+E161</f>
        <v>50000</v>
      </c>
      <c r="F158" s="703">
        <f>F159+F161</f>
        <v>0</v>
      </c>
      <c r="G158" s="704">
        <f t="shared" si="14"/>
        <v>0</v>
      </c>
      <c r="H158" s="705"/>
      <c r="I158" s="680"/>
      <c r="J158" s="680"/>
      <c r="K158" s="680"/>
      <c r="L158" s="680"/>
      <c r="M158" s="680"/>
      <c r="N158" s="680"/>
      <c r="O158" s="680"/>
      <c r="P158" s="680"/>
      <c r="Q158" s="680"/>
      <c r="R158" s="680"/>
      <c r="S158" s="680"/>
      <c r="T158" s="680"/>
      <c r="U158" s="680"/>
      <c r="V158" s="680"/>
      <c r="W158" s="680"/>
      <c r="X158" s="681"/>
      <c r="Y158" s="681"/>
      <c r="Z158" s="681"/>
      <c r="AA158" s="681"/>
    </row>
    <row r="159" spans="1:27" ht="12.75">
      <c r="A159" s="693">
        <v>422</v>
      </c>
      <c r="B159" s="676" t="s">
        <v>105</v>
      </c>
      <c r="C159" s="723">
        <f>C160</f>
        <v>0</v>
      </c>
      <c r="D159" s="568">
        <f>D160</f>
        <v>25000</v>
      </c>
      <c r="E159" s="569">
        <f>E160</f>
        <v>25000</v>
      </c>
      <c r="F159" s="694">
        <f>F160</f>
        <v>0</v>
      </c>
      <c r="G159" s="556">
        <f t="shared" si="14"/>
        <v>0</v>
      </c>
      <c r="H159" s="557"/>
      <c r="I159" s="680"/>
      <c r="J159" s="680"/>
      <c r="K159" s="680"/>
      <c r="L159" s="680"/>
      <c r="M159" s="680"/>
      <c r="N159" s="680"/>
      <c r="O159" s="680"/>
      <c r="P159" s="680"/>
      <c r="Q159" s="680"/>
      <c r="R159" s="680"/>
      <c r="S159" s="680"/>
      <c r="T159" s="680"/>
      <c r="U159" s="680"/>
      <c r="V159" s="680"/>
      <c r="W159" s="680"/>
      <c r="X159" s="681"/>
      <c r="Y159" s="681"/>
      <c r="Z159" s="681"/>
      <c r="AA159" s="681"/>
    </row>
    <row r="160" spans="1:27" ht="12.75">
      <c r="A160" s="724">
        <v>422</v>
      </c>
      <c r="B160" s="725" t="s">
        <v>260</v>
      </c>
      <c r="C160" s="726"/>
      <c r="D160" s="561">
        <v>25000</v>
      </c>
      <c r="E160" s="562">
        <v>25000</v>
      </c>
      <c r="F160" s="604"/>
      <c r="G160" s="564">
        <f t="shared" si="14"/>
        <v>0</v>
      </c>
      <c r="H160" s="565"/>
      <c r="I160" s="680"/>
      <c r="J160" s="680"/>
      <c r="K160" s="680"/>
      <c r="L160" s="680"/>
      <c r="M160" s="680"/>
      <c r="N160" s="680"/>
      <c r="O160" s="680"/>
      <c r="P160" s="680"/>
      <c r="Q160" s="680"/>
      <c r="R160" s="680"/>
      <c r="S160" s="680"/>
      <c r="T160" s="680"/>
      <c r="U160" s="680"/>
      <c r="V160" s="680"/>
      <c r="W160" s="680"/>
      <c r="X160" s="681"/>
      <c r="Y160" s="681"/>
      <c r="Z160" s="681"/>
      <c r="AA160" s="681"/>
    </row>
    <row r="161" spans="1:27" ht="12.75">
      <c r="A161" s="693">
        <v>426</v>
      </c>
      <c r="B161" s="676" t="s">
        <v>261</v>
      </c>
      <c r="C161" s="723">
        <f>C162</f>
        <v>0</v>
      </c>
      <c r="D161" s="568">
        <f>D162</f>
        <v>25000</v>
      </c>
      <c r="E161" s="569">
        <f>E162</f>
        <v>25000</v>
      </c>
      <c r="F161" s="694">
        <f>FF160</f>
        <v>0</v>
      </c>
      <c r="G161" s="556">
        <f t="shared" si="14"/>
        <v>0</v>
      </c>
      <c r="H161" s="557"/>
      <c r="I161" s="680"/>
      <c r="J161" s="680"/>
      <c r="K161" s="680"/>
      <c r="L161" s="680"/>
      <c r="M161" s="680"/>
      <c r="N161" s="680"/>
      <c r="O161" s="680"/>
      <c r="P161" s="680"/>
      <c r="Q161" s="680"/>
      <c r="R161" s="680"/>
      <c r="S161" s="680"/>
      <c r="T161" s="680"/>
      <c r="U161" s="680"/>
      <c r="V161" s="680"/>
      <c r="W161" s="680"/>
      <c r="X161" s="681"/>
      <c r="Y161" s="681"/>
      <c r="Z161" s="681"/>
      <c r="AA161" s="681"/>
    </row>
    <row r="162" spans="1:27" ht="12.75">
      <c r="A162" s="727">
        <v>426</v>
      </c>
      <c r="B162" s="725" t="s">
        <v>106</v>
      </c>
      <c r="C162" s="726"/>
      <c r="D162" s="561">
        <v>25000</v>
      </c>
      <c r="E162" s="562">
        <v>25000</v>
      </c>
      <c r="F162" s="604"/>
      <c r="G162" s="564">
        <f t="shared" si="14"/>
        <v>0</v>
      </c>
      <c r="H162" s="565"/>
      <c r="I162" s="680"/>
      <c r="J162" s="680"/>
      <c r="K162" s="680"/>
      <c r="L162" s="680"/>
      <c r="M162" s="680"/>
      <c r="N162" s="680"/>
      <c r="O162" s="680"/>
      <c r="P162" s="680"/>
      <c r="Q162" s="680"/>
      <c r="R162" s="680"/>
      <c r="S162" s="680"/>
      <c r="T162" s="680"/>
      <c r="U162" s="680"/>
      <c r="V162" s="680"/>
      <c r="W162" s="680"/>
      <c r="X162" s="681"/>
      <c r="Y162" s="681"/>
      <c r="Z162" s="681"/>
      <c r="AA162" s="681"/>
    </row>
    <row r="163" spans="1:27" s="598" customFormat="1" ht="12.75" customHeight="1">
      <c r="A163" s="728" t="s">
        <v>262</v>
      </c>
      <c r="B163" s="728"/>
      <c r="C163" s="729"/>
      <c r="D163" s="730"/>
      <c r="E163" s="731"/>
      <c r="F163" s="732"/>
      <c r="G163" s="733"/>
      <c r="H163" s="734"/>
      <c r="I163" s="680"/>
      <c r="J163" s="680"/>
      <c r="K163" s="680"/>
      <c r="L163" s="680"/>
      <c r="M163" s="680"/>
      <c r="N163" s="680"/>
      <c r="O163" s="680"/>
      <c r="P163" s="680"/>
      <c r="Q163" s="680"/>
      <c r="R163" s="680"/>
      <c r="S163" s="680"/>
      <c r="T163" s="680"/>
      <c r="U163" s="680"/>
      <c r="V163" s="680"/>
      <c r="W163" s="680"/>
      <c r="X163" s="681"/>
      <c r="Y163" s="681"/>
      <c r="Z163" s="681"/>
      <c r="AA163" s="681"/>
    </row>
    <row r="164" spans="1:27" s="598" customFormat="1" ht="12.75">
      <c r="A164" s="509" t="s">
        <v>263</v>
      </c>
      <c r="B164" s="718"/>
      <c r="C164" s="510">
        <f>C165+C172+C179</f>
        <v>186800</v>
      </c>
      <c r="D164" s="224">
        <f>D165+D172+D179</f>
        <v>250000</v>
      </c>
      <c r="E164" s="225">
        <f>E165+E172+E179</f>
        <v>250000</v>
      </c>
      <c r="F164" s="426">
        <f>F165+F172+F179</f>
        <v>165667</v>
      </c>
      <c r="G164" s="512">
        <f>F164/E164</f>
        <v>0.662668</v>
      </c>
      <c r="H164" s="513">
        <f>F164/C164</f>
        <v>0.8868683083511777</v>
      </c>
      <c r="I164" s="680"/>
      <c r="J164" s="680"/>
      <c r="K164" s="680"/>
      <c r="L164" s="680"/>
      <c r="M164" s="680"/>
      <c r="N164" s="680"/>
      <c r="O164" s="680"/>
      <c r="P164" s="680"/>
      <c r="Q164" s="680"/>
      <c r="R164" s="680"/>
      <c r="S164" s="680"/>
      <c r="T164" s="680"/>
      <c r="U164" s="680"/>
      <c r="V164" s="680"/>
      <c r="W164" s="680"/>
      <c r="X164" s="681"/>
      <c r="Y164" s="681"/>
      <c r="Z164" s="681"/>
      <c r="AA164" s="681"/>
    </row>
    <row r="165" spans="1:27" ht="12.75">
      <c r="A165" s="735" t="s">
        <v>264</v>
      </c>
      <c r="B165" s="736" t="s">
        <v>265</v>
      </c>
      <c r="C165" s="516">
        <f>C168</f>
        <v>181800</v>
      </c>
      <c r="D165" s="472">
        <f>D168</f>
        <v>240000</v>
      </c>
      <c r="E165" s="473">
        <f>E168</f>
        <v>240000</v>
      </c>
      <c r="F165" s="434">
        <f>F168</f>
        <v>165667</v>
      </c>
      <c r="G165" s="518">
        <f>F165/E165</f>
        <v>0.6902791666666667</v>
      </c>
      <c r="H165" s="519">
        <f>F165/C165</f>
        <v>0.9112596259625962</v>
      </c>
      <c r="I165" s="680"/>
      <c r="J165" s="680"/>
      <c r="K165" s="680"/>
      <c r="L165" s="680"/>
      <c r="M165" s="680"/>
      <c r="N165" s="680"/>
      <c r="O165" s="680"/>
      <c r="P165" s="680"/>
      <c r="Q165" s="680"/>
      <c r="R165" s="680"/>
      <c r="S165" s="680"/>
      <c r="T165" s="680"/>
      <c r="U165" s="680"/>
      <c r="V165" s="680"/>
      <c r="W165" s="680"/>
      <c r="X165" s="681"/>
      <c r="Y165" s="681"/>
      <c r="Z165" s="681"/>
      <c r="AA165" s="681"/>
    </row>
    <row r="166" spans="1:27" ht="12.75">
      <c r="A166" s="667"/>
      <c r="B166" s="737" t="s">
        <v>266</v>
      </c>
      <c r="C166" s="516"/>
      <c r="D166" s="472"/>
      <c r="E166" s="473"/>
      <c r="F166" s="710"/>
      <c r="G166" s="711"/>
      <c r="H166" s="712"/>
      <c r="I166" s="680"/>
      <c r="J166" s="680"/>
      <c r="K166" s="680"/>
      <c r="L166" s="680"/>
      <c r="M166" s="680"/>
      <c r="N166" s="680"/>
      <c r="O166" s="680"/>
      <c r="P166" s="680"/>
      <c r="Q166" s="680"/>
      <c r="R166" s="680"/>
      <c r="S166" s="680"/>
      <c r="T166" s="680"/>
      <c r="U166" s="680"/>
      <c r="V166" s="680"/>
      <c r="W166" s="680"/>
      <c r="X166" s="681"/>
      <c r="Y166" s="681"/>
      <c r="Z166" s="681"/>
      <c r="AA166" s="681"/>
    </row>
    <row r="167" spans="1:27" ht="12.75">
      <c r="A167" s="671" t="s">
        <v>267</v>
      </c>
      <c r="B167" s="527" t="s">
        <v>130</v>
      </c>
      <c r="C167" s="528"/>
      <c r="D167" s="217"/>
      <c r="E167" s="218"/>
      <c r="F167" s="697"/>
      <c r="G167" s="698"/>
      <c r="H167" s="699"/>
      <c r="I167" s="680"/>
      <c r="J167" s="680"/>
      <c r="K167" s="680"/>
      <c r="L167" s="680"/>
      <c r="M167" s="680"/>
      <c r="N167" s="680"/>
      <c r="O167" s="680"/>
      <c r="P167" s="680"/>
      <c r="Q167" s="680"/>
      <c r="R167" s="680"/>
      <c r="S167" s="680"/>
      <c r="T167" s="680"/>
      <c r="U167" s="680"/>
      <c r="V167" s="680"/>
      <c r="W167" s="680"/>
      <c r="X167" s="681"/>
      <c r="Y167" s="681"/>
      <c r="Z167" s="681"/>
      <c r="AA167" s="681"/>
    </row>
    <row r="168" spans="1:27" ht="12.75">
      <c r="A168" s="588">
        <v>3</v>
      </c>
      <c r="B168" s="535" t="s">
        <v>131</v>
      </c>
      <c r="C168" s="536">
        <f aca="true" t="shared" si="15" ref="C168:E170">C169</f>
        <v>181800</v>
      </c>
      <c r="D168" s="590">
        <f t="shared" si="15"/>
        <v>240000</v>
      </c>
      <c r="E168" s="538">
        <f t="shared" si="15"/>
        <v>240000</v>
      </c>
      <c r="F168" s="700">
        <f>F169</f>
        <v>165667</v>
      </c>
      <c r="G168" s="701">
        <f>F168/E168</f>
        <v>0.6902791666666667</v>
      </c>
      <c r="H168" s="702">
        <f>F168/C168</f>
        <v>0.9112596259625962</v>
      </c>
      <c r="I168" s="680"/>
      <c r="J168" s="680"/>
      <c r="K168" s="680"/>
      <c r="L168" s="680"/>
      <c r="M168" s="680"/>
      <c r="N168" s="680"/>
      <c r="O168" s="680"/>
      <c r="P168" s="680"/>
      <c r="Q168" s="680"/>
      <c r="R168" s="680"/>
      <c r="S168" s="680"/>
      <c r="T168" s="680"/>
      <c r="U168" s="680"/>
      <c r="V168" s="680"/>
      <c r="W168" s="680"/>
      <c r="X168" s="681"/>
      <c r="Y168" s="681"/>
      <c r="Z168" s="681"/>
      <c r="AA168" s="681"/>
    </row>
    <row r="169" spans="1:27" s="598" customFormat="1" ht="12.75">
      <c r="A169" s="542">
        <v>38</v>
      </c>
      <c r="B169" s="543" t="s">
        <v>95</v>
      </c>
      <c r="C169" s="544">
        <f t="shared" si="15"/>
        <v>181800</v>
      </c>
      <c r="D169" s="545">
        <f t="shared" si="15"/>
        <v>240000</v>
      </c>
      <c r="E169" s="546">
        <f t="shared" si="15"/>
        <v>240000</v>
      </c>
      <c r="F169" s="703">
        <f>F170</f>
        <v>165667</v>
      </c>
      <c r="G169" s="704">
        <f>F169/E169</f>
        <v>0.6902791666666667</v>
      </c>
      <c r="H169" s="705">
        <f>F169/C169</f>
        <v>0.9112596259625962</v>
      </c>
      <c r="I169" s="680"/>
      <c r="J169" s="680"/>
      <c r="K169" s="680"/>
      <c r="L169" s="680"/>
      <c r="M169" s="680"/>
      <c r="N169" s="680"/>
      <c r="O169" s="680"/>
      <c r="P169" s="680"/>
      <c r="Q169" s="680"/>
      <c r="R169" s="680"/>
      <c r="S169" s="680"/>
      <c r="T169" s="680"/>
      <c r="U169" s="680"/>
      <c r="V169" s="680"/>
      <c r="W169" s="680"/>
      <c r="X169" s="681"/>
      <c r="Y169" s="681"/>
      <c r="Z169" s="681"/>
      <c r="AA169" s="681"/>
    </row>
    <row r="170" spans="1:27" ht="12.75">
      <c r="A170" s="660">
        <v>381</v>
      </c>
      <c r="B170" s="595" t="s">
        <v>268</v>
      </c>
      <c r="C170" s="661">
        <f t="shared" si="15"/>
        <v>181800</v>
      </c>
      <c r="D170" s="568">
        <f t="shared" si="15"/>
        <v>240000</v>
      </c>
      <c r="E170" s="569">
        <f t="shared" si="15"/>
        <v>240000</v>
      </c>
      <c r="F170" s="694">
        <f>F171</f>
        <v>165667</v>
      </c>
      <c r="G170" s="556">
        <f>F170/E170</f>
        <v>0.6902791666666667</v>
      </c>
      <c r="H170" s="557">
        <f>F170/C170</f>
        <v>0.9112596259625962</v>
      </c>
      <c r="I170" s="680"/>
      <c r="J170" s="680"/>
      <c r="K170" s="680"/>
      <c r="L170" s="680"/>
      <c r="M170" s="680"/>
      <c r="N170" s="680"/>
      <c r="O170" s="680"/>
      <c r="P170" s="680"/>
      <c r="Q170" s="680"/>
      <c r="R170" s="680"/>
      <c r="S170" s="680"/>
      <c r="T170" s="680"/>
      <c r="U170" s="680"/>
      <c r="V170" s="680"/>
      <c r="W170" s="680"/>
      <c r="X170" s="681"/>
      <c r="Y170" s="681"/>
      <c r="Z170" s="681"/>
      <c r="AA170" s="681"/>
    </row>
    <row r="171" spans="1:27" ht="12.75">
      <c r="A171" s="558">
        <v>381</v>
      </c>
      <c r="B171" s="559" t="s">
        <v>268</v>
      </c>
      <c r="C171" s="560">
        <v>181800</v>
      </c>
      <c r="D171" s="561">
        <v>240000</v>
      </c>
      <c r="E171" s="562">
        <v>240000</v>
      </c>
      <c r="F171" s="604">
        <v>165667</v>
      </c>
      <c r="G171" s="564">
        <f>F171/E171</f>
        <v>0.6902791666666667</v>
      </c>
      <c r="H171" s="565">
        <f>F171/C171</f>
        <v>0.9112596259625962</v>
      </c>
      <c r="I171" s="680"/>
      <c r="J171" s="680"/>
      <c r="K171" s="680"/>
      <c r="L171" s="680"/>
      <c r="M171" s="680"/>
      <c r="N171" s="680"/>
      <c r="O171" s="680"/>
      <c r="P171" s="680"/>
      <c r="Q171" s="680"/>
      <c r="R171" s="680"/>
      <c r="S171" s="680"/>
      <c r="T171" s="680"/>
      <c r="U171" s="680"/>
      <c r="V171" s="680"/>
      <c r="W171" s="680"/>
      <c r="X171" s="681"/>
      <c r="Y171" s="681"/>
      <c r="Z171" s="681"/>
      <c r="AA171" s="681"/>
    </row>
    <row r="172" spans="1:27" ht="12.75">
      <c r="A172" s="665" t="s">
        <v>269</v>
      </c>
      <c r="B172" s="679" t="s">
        <v>270</v>
      </c>
      <c r="C172" s="516">
        <f>C175</f>
        <v>0</v>
      </c>
      <c r="D172" s="472">
        <f>D175</f>
        <v>5000</v>
      </c>
      <c r="E172" s="473">
        <f>E175</f>
        <v>5000</v>
      </c>
      <c r="F172" s="434">
        <f>F175</f>
        <v>0</v>
      </c>
      <c r="G172" s="518">
        <f>F172/E172</f>
        <v>0</v>
      </c>
      <c r="H172" s="519"/>
      <c r="I172" s="680"/>
      <c r="J172" s="680"/>
      <c r="K172" s="680"/>
      <c r="L172" s="680"/>
      <c r="M172" s="680"/>
      <c r="N172" s="680"/>
      <c r="O172" s="680"/>
      <c r="P172" s="680"/>
      <c r="Q172" s="680"/>
      <c r="R172" s="680"/>
      <c r="S172" s="680"/>
      <c r="T172" s="680"/>
      <c r="U172" s="680"/>
      <c r="V172" s="680"/>
      <c r="W172" s="680"/>
      <c r="X172" s="681"/>
      <c r="Y172" s="681"/>
      <c r="Z172" s="681"/>
      <c r="AA172" s="681"/>
    </row>
    <row r="173" spans="1:27" ht="12.75">
      <c r="A173" s="738"/>
      <c r="B173" s="515" t="s">
        <v>266</v>
      </c>
      <c r="C173" s="583"/>
      <c r="D173" s="472"/>
      <c r="E173" s="473"/>
      <c r="F173" s="434"/>
      <c r="G173" s="518"/>
      <c r="H173" s="519"/>
      <c r="I173" s="680"/>
      <c r="J173" s="680"/>
      <c r="K173" s="680"/>
      <c r="L173" s="680"/>
      <c r="M173" s="680"/>
      <c r="N173" s="680"/>
      <c r="O173" s="680"/>
      <c r="P173" s="680"/>
      <c r="Q173" s="680"/>
      <c r="R173" s="680"/>
      <c r="S173" s="680"/>
      <c r="T173" s="680"/>
      <c r="U173" s="680"/>
      <c r="V173" s="680"/>
      <c r="W173" s="680"/>
      <c r="X173" s="681"/>
      <c r="Y173" s="681"/>
      <c r="Z173" s="681"/>
      <c r="AA173" s="681"/>
    </row>
    <row r="174" spans="1:27" ht="12.75">
      <c r="A174" s="739" t="s">
        <v>242</v>
      </c>
      <c r="B174" s="559" t="s">
        <v>130</v>
      </c>
      <c r="C174" s="740"/>
      <c r="D174" s="217"/>
      <c r="E174" s="218"/>
      <c r="F174" s="697"/>
      <c r="G174" s="698"/>
      <c r="H174" s="699"/>
      <c r="I174" s="680"/>
      <c r="J174" s="680"/>
      <c r="K174" s="680"/>
      <c r="L174" s="680"/>
      <c r="M174" s="680"/>
      <c r="N174" s="680"/>
      <c r="O174" s="680"/>
      <c r="P174" s="680"/>
      <c r="Q174" s="680"/>
      <c r="R174" s="680"/>
      <c r="S174" s="680"/>
      <c r="T174" s="680"/>
      <c r="U174" s="680"/>
      <c r="V174" s="680"/>
      <c r="W174" s="680"/>
      <c r="X174" s="681"/>
      <c r="Y174" s="681"/>
      <c r="Z174" s="681"/>
      <c r="AA174" s="681"/>
    </row>
    <row r="175" spans="1:27" s="598" customFormat="1" ht="12.75">
      <c r="A175" s="588">
        <v>3</v>
      </c>
      <c r="B175" s="642" t="s">
        <v>131</v>
      </c>
      <c r="C175" s="536">
        <f aca="true" t="shared" si="16" ref="C175:E177">C176</f>
        <v>0</v>
      </c>
      <c r="D175" s="590">
        <f t="shared" si="16"/>
        <v>5000</v>
      </c>
      <c r="E175" s="538">
        <f t="shared" si="16"/>
        <v>5000</v>
      </c>
      <c r="F175" s="700">
        <f>F176</f>
        <v>0</v>
      </c>
      <c r="G175" s="701">
        <f>F175/E175</f>
        <v>0</v>
      </c>
      <c r="H175" s="702"/>
      <c r="I175" s="680"/>
      <c r="J175" s="680"/>
      <c r="K175" s="680"/>
      <c r="L175" s="680"/>
      <c r="M175" s="680"/>
      <c r="N175" s="680"/>
      <c r="O175" s="680"/>
      <c r="P175" s="680"/>
      <c r="Q175" s="680"/>
      <c r="R175" s="680"/>
      <c r="S175" s="680"/>
      <c r="T175" s="680"/>
      <c r="U175" s="680"/>
      <c r="V175" s="680"/>
      <c r="W175" s="680"/>
      <c r="X175" s="681"/>
      <c r="Y175" s="681"/>
      <c r="Z175" s="681"/>
      <c r="AA175" s="681"/>
    </row>
    <row r="176" spans="1:27" ht="12.75">
      <c r="A176" s="542">
        <v>38</v>
      </c>
      <c r="B176" s="741" t="s">
        <v>95</v>
      </c>
      <c r="C176" s="742">
        <f t="shared" si="16"/>
        <v>0</v>
      </c>
      <c r="D176" s="545">
        <f t="shared" si="16"/>
        <v>5000</v>
      </c>
      <c r="E176" s="546">
        <f t="shared" si="16"/>
        <v>5000</v>
      </c>
      <c r="F176" s="703">
        <f>F177</f>
        <v>0</v>
      </c>
      <c r="G176" s="704">
        <f>F176/E176</f>
        <v>0</v>
      </c>
      <c r="H176" s="705"/>
      <c r="I176" s="680"/>
      <c r="J176" s="680"/>
      <c r="K176" s="680"/>
      <c r="L176" s="680"/>
      <c r="M176" s="680"/>
      <c r="N176" s="680"/>
      <c r="O176" s="680"/>
      <c r="P176" s="680"/>
      <c r="Q176" s="680"/>
      <c r="R176" s="680"/>
      <c r="S176" s="680"/>
      <c r="T176" s="680"/>
      <c r="U176" s="680"/>
      <c r="V176" s="680"/>
      <c r="W176" s="680"/>
      <c r="X176" s="681"/>
      <c r="Y176" s="681"/>
      <c r="Z176" s="681"/>
      <c r="AA176" s="681"/>
    </row>
    <row r="177" spans="1:27" ht="12.75">
      <c r="A177" s="660">
        <v>381</v>
      </c>
      <c r="B177" s="595" t="s">
        <v>268</v>
      </c>
      <c r="C177" s="661">
        <f t="shared" si="16"/>
        <v>0</v>
      </c>
      <c r="D177" s="568">
        <f t="shared" si="16"/>
        <v>5000</v>
      </c>
      <c r="E177" s="569">
        <f t="shared" si="16"/>
        <v>5000</v>
      </c>
      <c r="F177" s="694">
        <f>F178</f>
        <v>0</v>
      </c>
      <c r="G177" s="556">
        <f>F177/E177</f>
        <v>0</v>
      </c>
      <c r="H177" s="557"/>
      <c r="I177" s="680"/>
      <c r="J177" s="680"/>
      <c r="K177" s="680"/>
      <c r="L177" s="680"/>
      <c r="M177" s="680"/>
      <c r="N177" s="680"/>
      <c r="O177" s="680"/>
      <c r="P177" s="680"/>
      <c r="Q177" s="680"/>
      <c r="R177" s="680"/>
      <c r="S177" s="680"/>
      <c r="T177" s="680"/>
      <c r="U177" s="680"/>
      <c r="V177" s="680"/>
      <c r="W177" s="680"/>
      <c r="X177" s="681"/>
      <c r="Y177" s="681"/>
      <c r="Z177" s="681"/>
      <c r="AA177" s="681"/>
    </row>
    <row r="178" spans="1:27" ht="12.75">
      <c r="A178" s="558">
        <v>381</v>
      </c>
      <c r="B178" s="559" t="s">
        <v>268</v>
      </c>
      <c r="C178" s="672"/>
      <c r="D178" s="596">
        <v>5000</v>
      </c>
      <c r="E178" s="597">
        <v>5000</v>
      </c>
      <c r="F178" s="604"/>
      <c r="G178" s="564">
        <f>F178/E178</f>
        <v>0</v>
      </c>
      <c r="H178" s="565"/>
      <c r="I178" s="680"/>
      <c r="J178" s="680"/>
      <c r="K178" s="680"/>
      <c r="L178" s="680"/>
      <c r="M178" s="680"/>
      <c r="N178" s="680"/>
      <c r="O178" s="680"/>
      <c r="P178" s="680"/>
      <c r="Q178" s="680"/>
      <c r="R178" s="680"/>
      <c r="S178" s="680"/>
      <c r="T178" s="680"/>
      <c r="U178" s="680"/>
      <c r="V178" s="680"/>
      <c r="W178" s="680"/>
      <c r="X178" s="681"/>
      <c r="Y178" s="681"/>
      <c r="Z178" s="681"/>
      <c r="AA178" s="681"/>
    </row>
    <row r="179" spans="1:27" ht="12.75">
      <c r="A179" s="665" t="s">
        <v>271</v>
      </c>
      <c r="B179" s="736" t="s">
        <v>272</v>
      </c>
      <c r="C179" s="516">
        <f>C182</f>
        <v>5000</v>
      </c>
      <c r="D179" s="472">
        <f>D182</f>
        <v>5000</v>
      </c>
      <c r="E179" s="473">
        <f>E182</f>
        <v>5000</v>
      </c>
      <c r="F179" s="434">
        <f>F182</f>
        <v>0</v>
      </c>
      <c r="G179" s="518">
        <f>F179/E179</f>
        <v>0</v>
      </c>
      <c r="H179" s="519">
        <f>F179/C179</f>
        <v>0</v>
      </c>
      <c r="I179" s="680"/>
      <c r="J179" s="680"/>
      <c r="K179" s="680"/>
      <c r="L179" s="680"/>
      <c r="M179" s="680"/>
      <c r="N179" s="680"/>
      <c r="O179" s="680"/>
      <c r="P179" s="680"/>
      <c r="Q179" s="680"/>
      <c r="R179" s="680"/>
      <c r="S179" s="680"/>
      <c r="T179" s="680"/>
      <c r="U179" s="680"/>
      <c r="V179" s="680"/>
      <c r="W179" s="680"/>
      <c r="X179" s="681"/>
      <c r="Y179" s="681"/>
      <c r="Z179" s="681"/>
      <c r="AA179" s="681"/>
    </row>
    <row r="180" spans="1:27" ht="12.75">
      <c r="A180" s="667"/>
      <c r="B180" s="515" t="s">
        <v>266</v>
      </c>
      <c r="C180" s="516"/>
      <c r="D180" s="472"/>
      <c r="E180" s="473"/>
      <c r="F180" s="434"/>
      <c r="G180" s="518"/>
      <c r="H180" s="519"/>
      <c r="I180" s="680"/>
      <c r="J180" s="680"/>
      <c r="K180" s="680"/>
      <c r="L180" s="680"/>
      <c r="M180" s="680"/>
      <c r="N180" s="680"/>
      <c r="O180" s="680"/>
      <c r="P180" s="680"/>
      <c r="Q180" s="680"/>
      <c r="R180" s="680"/>
      <c r="S180" s="680"/>
      <c r="T180" s="680"/>
      <c r="U180" s="680"/>
      <c r="V180" s="680"/>
      <c r="W180" s="680"/>
      <c r="X180" s="681"/>
      <c r="Y180" s="681"/>
      <c r="Z180" s="681"/>
      <c r="AA180" s="681"/>
    </row>
    <row r="181" spans="1:27" s="598" customFormat="1" ht="12.75">
      <c r="A181" s="739" t="s">
        <v>242</v>
      </c>
      <c r="B181" s="559" t="s">
        <v>130</v>
      </c>
      <c r="C181" s="740"/>
      <c r="D181" s="217"/>
      <c r="E181" s="218"/>
      <c r="F181" s="697"/>
      <c r="G181" s="698"/>
      <c r="H181" s="699"/>
      <c r="I181" s="680"/>
      <c r="J181" s="680"/>
      <c r="K181" s="680"/>
      <c r="L181" s="680"/>
      <c r="M181" s="680"/>
      <c r="N181" s="680"/>
      <c r="O181" s="680"/>
      <c r="P181" s="680"/>
      <c r="Q181" s="680"/>
      <c r="R181" s="680"/>
      <c r="S181" s="680"/>
      <c r="T181" s="680"/>
      <c r="U181" s="680"/>
      <c r="V181" s="680"/>
      <c r="W181" s="680"/>
      <c r="X181" s="681"/>
      <c r="Y181" s="681"/>
      <c r="Z181" s="681"/>
      <c r="AA181" s="681"/>
    </row>
    <row r="182" spans="1:27" ht="12.75">
      <c r="A182" s="588">
        <v>3</v>
      </c>
      <c r="B182" s="535" t="s">
        <v>131</v>
      </c>
      <c r="C182" s="536">
        <f aca="true" t="shared" si="17" ref="C182:E184">C183</f>
        <v>5000</v>
      </c>
      <c r="D182" s="590">
        <f t="shared" si="17"/>
        <v>5000</v>
      </c>
      <c r="E182" s="538">
        <f t="shared" si="17"/>
        <v>5000</v>
      </c>
      <c r="F182" s="700">
        <f>F183</f>
        <v>0</v>
      </c>
      <c r="G182" s="701">
        <f>F182/E182</f>
        <v>0</v>
      </c>
      <c r="H182" s="702">
        <f>F182/C182</f>
        <v>0</v>
      </c>
      <c r="I182" s="680"/>
      <c r="J182" s="680"/>
      <c r="K182" s="680"/>
      <c r="L182" s="680"/>
      <c r="M182" s="680"/>
      <c r="N182" s="680"/>
      <c r="O182" s="680"/>
      <c r="P182" s="680"/>
      <c r="Q182" s="680"/>
      <c r="R182" s="680"/>
      <c r="S182" s="680"/>
      <c r="T182" s="680"/>
      <c r="U182" s="680"/>
      <c r="V182" s="680"/>
      <c r="W182" s="680"/>
      <c r="X182" s="681"/>
      <c r="Y182" s="681"/>
      <c r="Z182" s="681"/>
      <c r="AA182" s="681"/>
    </row>
    <row r="183" spans="1:27" ht="12.75">
      <c r="A183" s="542">
        <v>38</v>
      </c>
      <c r="B183" s="543" t="s">
        <v>95</v>
      </c>
      <c r="C183" s="544">
        <f t="shared" si="17"/>
        <v>5000</v>
      </c>
      <c r="D183" s="545">
        <f t="shared" si="17"/>
        <v>5000</v>
      </c>
      <c r="E183" s="546">
        <f t="shared" si="17"/>
        <v>5000</v>
      </c>
      <c r="F183" s="703">
        <f>F184</f>
        <v>0</v>
      </c>
      <c r="G183" s="704">
        <f>F183/E183</f>
        <v>0</v>
      </c>
      <c r="H183" s="705">
        <f>F183/C183</f>
        <v>0</v>
      </c>
      <c r="I183" s="680"/>
      <c r="J183" s="680"/>
      <c r="K183" s="680"/>
      <c r="L183" s="680"/>
      <c r="M183" s="680"/>
      <c r="N183" s="680"/>
      <c r="O183" s="680"/>
      <c r="P183" s="680"/>
      <c r="Q183" s="680"/>
      <c r="R183" s="680"/>
      <c r="S183" s="680"/>
      <c r="T183" s="680"/>
      <c r="U183" s="680"/>
      <c r="V183" s="680"/>
      <c r="W183" s="680"/>
      <c r="X183" s="681"/>
      <c r="Y183" s="681"/>
      <c r="Z183" s="681"/>
      <c r="AA183" s="681"/>
    </row>
    <row r="184" spans="1:27" ht="12.75">
      <c r="A184" s="660">
        <v>381</v>
      </c>
      <c r="B184" s="595" t="s">
        <v>268</v>
      </c>
      <c r="C184" s="661">
        <f t="shared" si="17"/>
        <v>5000</v>
      </c>
      <c r="D184" s="568">
        <f t="shared" si="17"/>
        <v>5000</v>
      </c>
      <c r="E184" s="569">
        <f t="shared" si="17"/>
        <v>5000</v>
      </c>
      <c r="F184" s="694">
        <f>F185</f>
        <v>0</v>
      </c>
      <c r="G184" s="556">
        <f>F184/E184</f>
        <v>0</v>
      </c>
      <c r="H184" s="557">
        <f>F184/C184</f>
        <v>0</v>
      </c>
      <c r="I184" s="680"/>
      <c r="J184" s="680"/>
      <c r="K184" s="680"/>
      <c r="L184" s="680"/>
      <c r="M184" s="680"/>
      <c r="N184" s="680"/>
      <c r="O184" s="680"/>
      <c r="P184" s="680"/>
      <c r="Q184" s="680"/>
      <c r="R184" s="680"/>
      <c r="S184" s="680"/>
      <c r="T184" s="680"/>
      <c r="U184" s="680"/>
      <c r="V184" s="680"/>
      <c r="W184" s="680"/>
      <c r="X184" s="681"/>
      <c r="Y184" s="681"/>
      <c r="Z184" s="681"/>
      <c r="AA184" s="681"/>
    </row>
    <row r="185" spans="1:27" ht="12.75">
      <c r="A185" s="558">
        <v>381</v>
      </c>
      <c r="B185" s="559" t="s">
        <v>268</v>
      </c>
      <c r="C185" s="672">
        <v>5000</v>
      </c>
      <c r="D185" s="561">
        <v>5000</v>
      </c>
      <c r="E185" s="562">
        <v>5000</v>
      </c>
      <c r="F185" s="604"/>
      <c r="G185" s="564">
        <f>F185/E185</f>
        <v>0</v>
      </c>
      <c r="H185" s="565">
        <f>F185/C185</f>
        <v>0</v>
      </c>
      <c r="I185" s="680"/>
      <c r="J185" s="680"/>
      <c r="K185" s="680"/>
      <c r="L185" s="680"/>
      <c r="M185" s="680"/>
      <c r="N185" s="680"/>
      <c r="O185" s="680"/>
      <c r="P185" s="680"/>
      <c r="Q185" s="680"/>
      <c r="R185" s="680"/>
      <c r="S185" s="680"/>
      <c r="T185" s="680"/>
      <c r="U185" s="680"/>
      <c r="V185" s="680"/>
      <c r="W185" s="680"/>
      <c r="X185" s="681"/>
      <c r="Y185" s="681"/>
      <c r="Z185" s="681"/>
      <c r="AA185" s="681"/>
    </row>
    <row r="186" spans="1:27" s="598" customFormat="1" ht="12.75" customHeight="1">
      <c r="A186" s="743" t="s">
        <v>273</v>
      </c>
      <c r="B186" s="743"/>
      <c r="C186" s="744"/>
      <c r="D186" s="745"/>
      <c r="E186" s="746"/>
      <c r="F186" s="732"/>
      <c r="G186" s="733"/>
      <c r="H186" s="734"/>
      <c r="I186" s="680"/>
      <c r="J186" s="680"/>
      <c r="K186" s="680"/>
      <c r="L186" s="680"/>
      <c r="M186" s="680"/>
      <c r="N186" s="680"/>
      <c r="O186" s="680"/>
      <c r="P186" s="680"/>
      <c r="Q186" s="680"/>
      <c r="R186" s="680"/>
      <c r="S186" s="680"/>
      <c r="T186" s="680"/>
      <c r="U186" s="680"/>
      <c r="V186" s="680"/>
      <c r="W186" s="680"/>
      <c r="X186" s="681"/>
      <c r="Y186" s="681"/>
      <c r="Z186" s="681"/>
      <c r="AA186" s="681"/>
    </row>
    <row r="187" spans="1:27" ht="12.75" customHeight="1">
      <c r="A187" s="747" t="s">
        <v>274</v>
      </c>
      <c r="B187" s="747"/>
      <c r="C187" s="708">
        <v>967992</v>
      </c>
      <c r="D187" s="224">
        <f>D188+D195+D202+D209+D216</f>
        <v>685000</v>
      </c>
      <c r="E187" s="225">
        <f>E188+E195+E202+E209+E216</f>
        <v>685000</v>
      </c>
      <c r="F187" s="426">
        <f>F188+F195+F202+F209+F216</f>
        <v>485110</v>
      </c>
      <c r="G187" s="512">
        <f>F187/E187</f>
        <v>0.7081897810218978</v>
      </c>
      <c r="H187" s="513">
        <f>F187/C187</f>
        <v>0.501150835957322</v>
      </c>
      <c r="I187" s="680"/>
      <c r="J187" s="680"/>
      <c r="K187" s="680"/>
      <c r="L187" s="680"/>
      <c r="M187" s="680"/>
      <c r="N187" s="680"/>
      <c r="O187" s="680"/>
      <c r="P187" s="680"/>
      <c r="Q187" s="680"/>
      <c r="R187" s="680"/>
      <c r="S187" s="680"/>
      <c r="T187" s="680"/>
      <c r="U187" s="680"/>
      <c r="V187" s="680"/>
      <c r="W187" s="680"/>
      <c r="X187" s="681"/>
      <c r="Y187" s="681"/>
      <c r="Z187" s="681"/>
      <c r="AA187" s="681"/>
    </row>
    <row r="188" spans="1:27" ht="178.5">
      <c r="A188" s="748" t="s">
        <v>275</v>
      </c>
      <c r="B188" s="749" t="s">
        <v>276</v>
      </c>
      <c r="C188" s="750">
        <f>C191</f>
        <v>0</v>
      </c>
      <c r="D188" s="472">
        <f>D191</f>
        <v>200000</v>
      </c>
      <c r="E188" s="473">
        <f>E191</f>
        <v>200000</v>
      </c>
      <c r="F188" s="434">
        <f>F191</f>
        <v>172630</v>
      </c>
      <c r="G188" s="518">
        <f>F188/E188</f>
        <v>0.86315</v>
      </c>
      <c r="H188" s="519"/>
      <c r="I188" s="680"/>
      <c r="J188" s="680"/>
      <c r="K188" s="680"/>
      <c r="L188" s="680"/>
      <c r="M188" s="680"/>
      <c r="N188" s="680"/>
      <c r="O188" s="680"/>
      <c r="P188" s="680"/>
      <c r="Q188" s="680"/>
      <c r="R188" s="680"/>
      <c r="S188" s="680"/>
      <c r="T188" s="680"/>
      <c r="U188" s="680"/>
      <c r="V188" s="680"/>
      <c r="W188" s="680"/>
      <c r="X188" s="681"/>
      <c r="Y188" s="681"/>
      <c r="Z188" s="681"/>
      <c r="AA188" s="681"/>
    </row>
    <row r="189" spans="1:27" ht="12.75">
      <c r="A189" s="751"/>
      <c r="B189" s="752" t="s">
        <v>277</v>
      </c>
      <c r="C189" s="753"/>
      <c r="D189" s="472"/>
      <c r="E189" s="473"/>
      <c r="F189" s="434"/>
      <c r="G189" s="518"/>
      <c r="H189" s="519"/>
      <c r="I189" s="680"/>
      <c r="J189" s="680"/>
      <c r="K189" s="680"/>
      <c r="L189" s="680"/>
      <c r="M189" s="680"/>
      <c r="N189" s="680"/>
      <c r="O189" s="680"/>
      <c r="P189" s="680"/>
      <c r="Q189" s="680"/>
      <c r="R189" s="680"/>
      <c r="S189" s="680"/>
      <c r="T189" s="680"/>
      <c r="U189" s="680"/>
      <c r="V189" s="680"/>
      <c r="W189" s="680"/>
      <c r="X189" s="681"/>
      <c r="Y189" s="681"/>
      <c r="Z189" s="681"/>
      <c r="AA189" s="681"/>
    </row>
    <row r="190" spans="1:27" s="598" customFormat="1" ht="12.75">
      <c r="A190" s="754" t="s">
        <v>167</v>
      </c>
      <c r="B190" s="755" t="s">
        <v>130</v>
      </c>
      <c r="C190" s="756"/>
      <c r="D190" s="217"/>
      <c r="E190" s="640"/>
      <c r="F190" s="697"/>
      <c r="G190" s="698"/>
      <c r="H190" s="699"/>
      <c r="I190" s="680"/>
      <c r="J190" s="680"/>
      <c r="K190" s="680"/>
      <c r="L190" s="680"/>
      <c r="M190" s="680"/>
      <c r="N190" s="680"/>
      <c r="O190" s="680"/>
      <c r="P190" s="680"/>
      <c r="Q190" s="680"/>
      <c r="R190" s="680"/>
      <c r="S190" s="680"/>
      <c r="T190" s="680"/>
      <c r="U190" s="680"/>
      <c r="V190" s="680"/>
      <c r="W190" s="680"/>
      <c r="X190" s="681"/>
      <c r="Y190" s="681"/>
      <c r="Z190" s="681"/>
      <c r="AA190" s="681"/>
    </row>
    <row r="191" spans="1:27" ht="12.75">
      <c r="A191" s="588">
        <v>3</v>
      </c>
      <c r="B191" s="535" t="s">
        <v>131</v>
      </c>
      <c r="C191" s="657">
        <f aca="true" t="shared" si="18" ref="C191:E193">C192</f>
        <v>0</v>
      </c>
      <c r="D191" s="590">
        <f t="shared" si="18"/>
        <v>200000</v>
      </c>
      <c r="E191" s="538">
        <f t="shared" si="18"/>
        <v>200000</v>
      </c>
      <c r="F191" s="700">
        <f>F192</f>
        <v>172630</v>
      </c>
      <c r="G191" s="701">
        <f>F191/E191</f>
        <v>0.86315</v>
      </c>
      <c r="H191" s="702"/>
      <c r="I191" s="680"/>
      <c r="J191" s="680"/>
      <c r="K191" s="680"/>
      <c r="L191" s="680"/>
      <c r="M191" s="680"/>
      <c r="N191" s="680"/>
      <c r="O191" s="680"/>
      <c r="P191" s="680"/>
      <c r="Q191" s="680"/>
      <c r="R191" s="680"/>
      <c r="S191" s="680"/>
      <c r="T191" s="680"/>
      <c r="U191" s="680"/>
      <c r="V191" s="680"/>
      <c r="W191" s="680"/>
      <c r="X191" s="681"/>
      <c r="Y191" s="681"/>
      <c r="Z191" s="681"/>
      <c r="AA191" s="681"/>
    </row>
    <row r="192" spans="1:27" ht="12.75">
      <c r="A192" s="542">
        <v>32</v>
      </c>
      <c r="B192" s="543" t="s">
        <v>79</v>
      </c>
      <c r="C192" s="722">
        <f t="shared" si="18"/>
        <v>0</v>
      </c>
      <c r="D192" s="545">
        <f t="shared" si="18"/>
        <v>200000</v>
      </c>
      <c r="E192" s="546">
        <f t="shared" si="18"/>
        <v>200000</v>
      </c>
      <c r="F192" s="703">
        <f>F193</f>
        <v>172630</v>
      </c>
      <c r="G192" s="704">
        <f>F192/E192</f>
        <v>0.86315</v>
      </c>
      <c r="H192" s="705"/>
      <c r="I192" s="680"/>
      <c r="J192" s="680"/>
      <c r="K192" s="680"/>
      <c r="L192" s="680"/>
      <c r="M192" s="680"/>
      <c r="N192" s="680"/>
      <c r="O192" s="680"/>
      <c r="P192" s="680"/>
      <c r="Q192" s="680"/>
      <c r="R192" s="680"/>
      <c r="S192" s="680"/>
      <c r="T192" s="680"/>
      <c r="U192" s="680"/>
      <c r="V192" s="680"/>
      <c r="W192" s="680"/>
      <c r="X192" s="681"/>
      <c r="Y192" s="681"/>
      <c r="Z192" s="681"/>
      <c r="AA192" s="681"/>
    </row>
    <row r="193" spans="1:27" ht="12.75">
      <c r="A193" s="675">
        <v>323</v>
      </c>
      <c r="B193" s="676" t="s">
        <v>82</v>
      </c>
      <c r="C193" s="757">
        <f t="shared" si="18"/>
        <v>0</v>
      </c>
      <c r="D193" s="568">
        <f t="shared" si="18"/>
        <v>200000</v>
      </c>
      <c r="E193" s="569">
        <f t="shared" si="18"/>
        <v>200000</v>
      </c>
      <c r="F193" s="694">
        <f>F194</f>
        <v>172630</v>
      </c>
      <c r="G193" s="556">
        <f>F193/E193</f>
        <v>0.86315</v>
      </c>
      <c r="H193" s="557"/>
      <c r="I193" s="680"/>
      <c r="J193" s="680"/>
      <c r="K193" s="680"/>
      <c r="L193" s="680"/>
      <c r="M193" s="680"/>
      <c r="N193" s="680"/>
      <c r="O193" s="680"/>
      <c r="P193" s="680"/>
      <c r="Q193" s="680"/>
      <c r="R193" s="680"/>
      <c r="S193" s="680"/>
      <c r="T193" s="680"/>
      <c r="U193" s="680"/>
      <c r="V193" s="680"/>
      <c r="W193" s="680"/>
      <c r="X193" s="681"/>
      <c r="Y193" s="681"/>
      <c r="Z193" s="681"/>
      <c r="AA193" s="681"/>
    </row>
    <row r="194" spans="1:27" ht="12.75">
      <c r="A194" s="677">
        <v>323</v>
      </c>
      <c r="B194" s="678" t="s">
        <v>82</v>
      </c>
      <c r="C194" s="758"/>
      <c r="D194" s="561">
        <v>200000</v>
      </c>
      <c r="E194" s="562">
        <v>200000</v>
      </c>
      <c r="F194" s="604">
        <v>172630</v>
      </c>
      <c r="G194" s="564">
        <f>F194/E194</f>
        <v>0.86315</v>
      </c>
      <c r="H194" s="565"/>
      <c r="I194" s="680"/>
      <c r="J194" s="680"/>
      <c r="K194" s="680"/>
      <c r="L194" s="680"/>
      <c r="M194" s="680"/>
      <c r="N194" s="680"/>
      <c r="O194" s="680"/>
      <c r="P194" s="680"/>
      <c r="Q194" s="680"/>
      <c r="R194" s="680"/>
      <c r="S194" s="680"/>
      <c r="T194" s="680"/>
      <c r="U194" s="680"/>
      <c r="V194" s="680"/>
      <c r="W194" s="680"/>
      <c r="X194" s="681"/>
      <c r="Y194" s="681"/>
      <c r="Z194" s="681"/>
      <c r="AA194" s="681"/>
    </row>
    <row r="195" spans="1:27" ht="12.75">
      <c r="A195" s="759" t="s">
        <v>278</v>
      </c>
      <c r="B195" s="760" t="s">
        <v>279</v>
      </c>
      <c r="C195" s="750">
        <f>C198</f>
        <v>0</v>
      </c>
      <c r="D195" s="472">
        <f>D198</f>
        <v>200000</v>
      </c>
      <c r="E195" s="473">
        <f>E198</f>
        <v>200000</v>
      </c>
      <c r="F195" s="434">
        <f>F198</f>
        <v>76615</v>
      </c>
      <c r="G195" s="518">
        <f>F195/E195</f>
        <v>0.383075</v>
      </c>
      <c r="H195" s="519"/>
      <c r="I195" s="680"/>
      <c r="J195" s="680"/>
      <c r="K195" s="680"/>
      <c r="L195" s="680"/>
      <c r="M195" s="680"/>
      <c r="N195" s="680"/>
      <c r="O195" s="680"/>
      <c r="P195" s="680"/>
      <c r="Q195" s="680"/>
      <c r="R195" s="680"/>
      <c r="S195" s="680"/>
      <c r="T195" s="680"/>
      <c r="U195" s="680"/>
      <c r="V195" s="680"/>
      <c r="W195" s="680"/>
      <c r="X195" s="681"/>
      <c r="Y195" s="681"/>
      <c r="Z195" s="681"/>
      <c r="AA195" s="681"/>
    </row>
    <row r="196" spans="1:27" ht="12.75">
      <c r="A196" s="751"/>
      <c r="B196" s="761" t="s">
        <v>277</v>
      </c>
      <c r="C196" s="750"/>
      <c r="D196" s="472"/>
      <c r="E196" s="473"/>
      <c r="F196" s="434"/>
      <c r="G196" s="518"/>
      <c r="H196" s="519"/>
      <c r="I196" s="680"/>
      <c r="J196" s="680"/>
      <c r="K196" s="680"/>
      <c r="L196" s="680"/>
      <c r="M196" s="680"/>
      <c r="N196" s="680"/>
      <c r="O196" s="680"/>
      <c r="P196" s="680"/>
      <c r="Q196" s="680"/>
      <c r="R196" s="680"/>
      <c r="S196" s="680"/>
      <c r="T196" s="680"/>
      <c r="U196" s="680"/>
      <c r="V196" s="680"/>
      <c r="W196" s="680"/>
      <c r="X196" s="681"/>
      <c r="Y196" s="681"/>
      <c r="Z196" s="681"/>
      <c r="AA196" s="681"/>
    </row>
    <row r="197" spans="1:27" ht="12.75">
      <c r="A197" s="754" t="s">
        <v>232</v>
      </c>
      <c r="B197" s="755" t="s">
        <v>130</v>
      </c>
      <c r="C197" s="762"/>
      <c r="D197" s="716"/>
      <c r="E197" s="218"/>
      <c r="F197" s="697"/>
      <c r="G197" s="698"/>
      <c r="H197" s="699"/>
      <c r="I197" s="680"/>
      <c r="J197" s="680"/>
      <c r="K197" s="680"/>
      <c r="L197" s="680"/>
      <c r="M197" s="680"/>
      <c r="N197" s="680"/>
      <c r="O197" s="680"/>
      <c r="P197" s="680"/>
      <c r="Q197" s="680"/>
      <c r="R197" s="680"/>
      <c r="S197" s="680"/>
      <c r="T197" s="680"/>
      <c r="U197" s="680"/>
      <c r="V197" s="680"/>
      <c r="W197" s="680"/>
      <c r="X197" s="681"/>
      <c r="Y197" s="681"/>
      <c r="Z197" s="681"/>
      <c r="AA197" s="681"/>
    </row>
    <row r="198" spans="1:27" ht="12.75">
      <c r="A198" s="588">
        <v>3</v>
      </c>
      <c r="B198" s="535" t="s">
        <v>131</v>
      </c>
      <c r="C198" s="657">
        <f aca="true" t="shared" si="19" ref="C198:E200">C199</f>
        <v>0</v>
      </c>
      <c r="D198" s="590">
        <f t="shared" si="19"/>
        <v>200000</v>
      </c>
      <c r="E198" s="538">
        <f t="shared" si="19"/>
        <v>200000</v>
      </c>
      <c r="F198" s="700">
        <f>F199</f>
        <v>76615</v>
      </c>
      <c r="G198" s="701">
        <f>F198/E198</f>
        <v>0.383075</v>
      </c>
      <c r="H198" s="702"/>
      <c r="I198" s="680"/>
      <c r="J198" s="680"/>
      <c r="K198" s="680"/>
      <c r="L198" s="680"/>
      <c r="M198" s="680"/>
      <c r="N198" s="680"/>
      <c r="O198" s="680"/>
      <c r="P198" s="680"/>
      <c r="Q198" s="680"/>
      <c r="R198" s="680"/>
      <c r="S198" s="680"/>
      <c r="T198" s="680"/>
      <c r="U198" s="680"/>
      <c r="V198" s="680"/>
      <c r="W198" s="680"/>
      <c r="X198" s="681"/>
      <c r="Y198" s="681"/>
      <c r="Z198" s="681"/>
      <c r="AA198" s="681"/>
    </row>
    <row r="199" spans="1:27" ht="12.75">
      <c r="A199" s="542">
        <v>32</v>
      </c>
      <c r="B199" s="543" t="s">
        <v>79</v>
      </c>
      <c r="C199" s="722">
        <f t="shared" si="19"/>
        <v>0</v>
      </c>
      <c r="D199" s="545">
        <f t="shared" si="19"/>
        <v>200000</v>
      </c>
      <c r="E199" s="546">
        <f t="shared" si="19"/>
        <v>200000</v>
      </c>
      <c r="F199" s="703">
        <f>F200</f>
        <v>76615</v>
      </c>
      <c r="G199" s="704">
        <f>F199/E199</f>
        <v>0.383075</v>
      </c>
      <c r="H199" s="705"/>
      <c r="I199" s="680"/>
      <c r="J199" s="680"/>
      <c r="K199" s="680"/>
      <c r="L199" s="680"/>
      <c r="M199" s="680"/>
      <c r="N199" s="680"/>
      <c r="O199" s="680"/>
      <c r="P199" s="680"/>
      <c r="Q199" s="680"/>
      <c r="R199" s="680"/>
      <c r="S199" s="680"/>
      <c r="T199" s="680"/>
      <c r="U199" s="680"/>
      <c r="V199" s="680"/>
      <c r="W199" s="680"/>
      <c r="X199" s="681"/>
      <c r="Y199" s="681"/>
      <c r="Z199" s="681"/>
      <c r="AA199" s="681"/>
    </row>
    <row r="200" spans="1:27" ht="12.75">
      <c r="A200" s="675">
        <v>323</v>
      </c>
      <c r="B200" s="676" t="s">
        <v>82</v>
      </c>
      <c r="C200" s="757">
        <f t="shared" si="19"/>
        <v>0</v>
      </c>
      <c r="D200" s="568">
        <f t="shared" si="19"/>
        <v>200000</v>
      </c>
      <c r="E200" s="569">
        <f t="shared" si="19"/>
        <v>200000</v>
      </c>
      <c r="F200" s="694">
        <f>F201</f>
        <v>76615</v>
      </c>
      <c r="G200" s="556">
        <f>F200/E200</f>
        <v>0.383075</v>
      </c>
      <c r="H200" s="557"/>
      <c r="I200" s="680"/>
      <c r="J200" s="680"/>
      <c r="K200" s="680"/>
      <c r="L200" s="680"/>
      <c r="M200" s="680"/>
      <c r="N200" s="680"/>
      <c r="O200" s="680"/>
      <c r="P200" s="680"/>
      <c r="Q200" s="680"/>
      <c r="R200" s="680"/>
      <c r="S200" s="680"/>
      <c r="T200" s="680"/>
      <c r="U200" s="680"/>
      <c r="V200" s="680"/>
      <c r="W200" s="680"/>
      <c r="X200" s="681"/>
      <c r="Y200" s="681"/>
      <c r="Z200" s="681"/>
      <c r="AA200" s="681"/>
    </row>
    <row r="201" spans="1:27" ht="12.75">
      <c r="A201" s="677">
        <v>323</v>
      </c>
      <c r="B201" s="678" t="s">
        <v>82</v>
      </c>
      <c r="C201" s="758"/>
      <c r="D201" s="596">
        <v>200000</v>
      </c>
      <c r="E201" s="562">
        <v>200000</v>
      </c>
      <c r="F201" s="604">
        <v>76615</v>
      </c>
      <c r="G201" s="564">
        <f>F201/E201</f>
        <v>0.383075</v>
      </c>
      <c r="H201" s="565"/>
      <c r="I201" s="680"/>
      <c r="J201" s="680"/>
      <c r="K201" s="680"/>
      <c r="L201" s="680"/>
      <c r="M201" s="680"/>
      <c r="N201" s="680"/>
      <c r="O201" s="680"/>
      <c r="P201" s="680"/>
      <c r="Q201" s="680"/>
      <c r="R201" s="680"/>
      <c r="S201" s="680"/>
      <c r="T201" s="680"/>
      <c r="U201" s="680"/>
      <c r="V201" s="680"/>
      <c r="W201" s="680"/>
      <c r="X201" s="681"/>
      <c r="Y201" s="681"/>
      <c r="Z201" s="681"/>
      <c r="AA201" s="681"/>
    </row>
    <row r="202" spans="1:27" ht="12.75">
      <c r="A202" s="759" t="s">
        <v>280</v>
      </c>
      <c r="B202" s="763" t="s">
        <v>281</v>
      </c>
      <c r="C202" s="750">
        <f>C205</f>
        <v>0</v>
      </c>
      <c r="D202" s="472">
        <f>D205</f>
        <v>200000</v>
      </c>
      <c r="E202" s="473">
        <f>E205</f>
        <v>200000</v>
      </c>
      <c r="F202" s="434">
        <f>F205</f>
        <v>199902</v>
      </c>
      <c r="G202" s="518">
        <f>F202/E202</f>
        <v>0.99951</v>
      </c>
      <c r="H202" s="519"/>
      <c r="I202" s="680"/>
      <c r="J202" s="680"/>
      <c r="K202" s="680"/>
      <c r="L202" s="680"/>
      <c r="M202" s="680"/>
      <c r="N202" s="680"/>
      <c r="O202" s="680"/>
      <c r="P202" s="680"/>
      <c r="Q202" s="680"/>
      <c r="R202" s="680"/>
      <c r="S202" s="680"/>
      <c r="T202" s="680"/>
      <c r="U202" s="680"/>
      <c r="V202" s="680"/>
      <c r="W202" s="680"/>
      <c r="X202" s="681"/>
      <c r="Y202" s="681"/>
      <c r="Z202" s="681"/>
      <c r="AA202" s="681"/>
    </row>
    <row r="203" spans="1:27" ht="12.75">
      <c r="A203" s="751" t="s">
        <v>282</v>
      </c>
      <c r="B203" s="761" t="s">
        <v>277</v>
      </c>
      <c r="C203" s="750"/>
      <c r="D203" s="472"/>
      <c r="E203" s="473"/>
      <c r="F203" s="434"/>
      <c r="G203" s="518"/>
      <c r="H203" s="519"/>
      <c r="I203" s="680"/>
      <c r="J203" s="680"/>
      <c r="K203" s="680"/>
      <c r="L203" s="680"/>
      <c r="M203" s="680"/>
      <c r="N203" s="680"/>
      <c r="O203" s="680"/>
      <c r="P203" s="680"/>
      <c r="Q203" s="680"/>
      <c r="R203" s="680"/>
      <c r="S203" s="680"/>
      <c r="T203" s="680"/>
      <c r="U203" s="680"/>
      <c r="V203" s="680"/>
      <c r="W203" s="680"/>
      <c r="X203" s="681"/>
      <c r="Y203" s="681"/>
      <c r="Z203" s="681"/>
      <c r="AA203" s="681"/>
    </row>
    <row r="204" spans="1:27" ht="12.75">
      <c r="A204" s="754" t="s">
        <v>232</v>
      </c>
      <c r="B204" s="755" t="s">
        <v>130</v>
      </c>
      <c r="C204" s="756"/>
      <c r="D204" s="217"/>
      <c r="E204" s="218"/>
      <c r="F204" s="697"/>
      <c r="G204" s="698"/>
      <c r="H204" s="699"/>
      <c r="I204" s="680"/>
      <c r="J204" s="680"/>
      <c r="K204" s="680"/>
      <c r="L204" s="680"/>
      <c r="M204" s="680"/>
      <c r="N204" s="680"/>
      <c r="O204" s="680"/>
      <c r="P204" s="680"/>
      <c r="Q204" s="680"/>
      <c r="R204" s="680"/>
      <c r="S204" s="680"/>
      <c r="T204" s="680"/>
      <c r="U204" s="680"/>
      <c r="V204" s="680"/>
      <c r="W204" s="680"/>
      <c r="X204" s="681"/>
      <c r="Y204" s="681"/>
      <c r="Z204" s="681"/>
      <c r="AA204" s="681"/>
    </row>
    <row r="205" spans="1:27" ht="12.75">
      <c r="A205" s="588">
        <v>3</v>
      </c>
      <c r="B205" s="535" t="s">
        <v>131</v>
      </c>
      <c r="C205" s="657">
        <f aca="true" t="shared" si="20" ref="C205:E207">C206</f>
        <v>0</v>
      </c>
      <c r="D205" s="590">
        <f t="shared" si="20"/>
        <v>200000</v>
      </c>
      <c r="E205" s="538">
        <f t="shared" si="20"/>
        <v>200000</v>
      </c>
      <c r="F205" s="700">
        <f>F206</f>
        <v>199902</v>
      </c>
      <c r="G205" s="701">
        <f>F205/E205</f>
        <v>0.99951</v>
      </c>
      <c r="H205" s="702"/>
      <c r="I205" s="680"/>
      <c r="J205" s="680"/>
      <c r="K205" s="680"/>
      <c r="L205" s="680"/>
      <c r="M205" s="680"/>
      <c r="N205" s="680"/>
      <c r="O205" s="680"/>
      <c r="P205" s="680"/>
      <c r="Q205" s="680"/>
      <c r="R205" s="680"/>
      <c r="S205" s="680"/>
      <c r="T205" s="680"/>
      <c r="U205" s="680"/>
      <c r="V205" s="680"/>
      <c r="W205" s="680"/>
      <c r="X205" s="681"/>
      <c r="Y205" s="681"/>
      <c r="Z205" s="681"/>
      <c r="AA205" s="681"/>
    </row>
    <row r="206" spans="1:27" ht="12.75">
      <c r="A206" s="542">
        <v>32</v>
      </c>
      <c r="B206" s="543" t="s">
        <v>79</v>
      </c>
      <c r="C206" s="722">
        <f t="shared" si="20"/>
        <v>0</v>
      </c>
      <c r="D206" s="545">
        <f t="shared" si="20"/>
        <v>200000</v>
      </c>
      <c r="E206" s="546">
        <f t="shared" si="20"/>
        <v>200000</v>
      </c>
      <c r="F206" s="703">
        <f>F207</f>
        <v>199902</v>
      </c>
      <c r="G206" s="704">
        <f>F206/E206</f>
        <v>0.99951</v>
      </c>
      <c r="H206" s="705"/>
      <c r="I206" s="680"/>
      <c r="J206" s="680"/>
      <c r="K206" s="680"/>
      <c r="L206" s="680"/>
      <c r="M206" s="680"/>
      <c r="N206" s="680"/>
      <c r="O206" s="680"/>
      <c r="P206" s="680"/>
      <c r="Q206" s="680"/>
      <c r="R206" s="680"/>
      <c r="S206" s="680"/>
      <c r="T206" s="680"/>
      <c r="U206" s="680"/>
      <c r="V206" s="680"/>
      <c r="W206" s="680"/>
      <c r="X206" s="681"/>
      <c r="Y206" s="681"/>
      <c r="Z206" s="681"/>
      <c r="AA206" s="681"/>
    </row>
    <row r="207" spans="1:27" ht="12.75">
      <c r="A207" s="675">
        <v>323</v>
      </c>
      <c r="B207" s="676" t="s">
        <v>82</v>
      </c>
      <c r="C207" s="757">
        <f t="shared" si="20"/>
        <v>0</v>
      </c>
      <c r="D207" s="568">
        <f t="shared" si="20"/>
        <v>200000</v>
      </c>
      <c r="E207" s="569">
        <f t="shared" si="20"/>
        <v>200000</v>
      </c>
      <c r="F207" s="694">
        <f>F208</f>
        <v>199902</v>
      </c>
      <c r="G207" s="556">
        <f>F207/E207</f>
        <v>0.99951</v>
      </c>
      <c r="H207" s="557"/>
      <c r="I207" s="680"/>
      <c r="J207" s="680"/>
      <c r="K207" s="680"/>
      <c r="L207" s="680"/>
      <c r="M207" s="680"/>
      <c r="N207" s="680"/>
      <c r="O207" s="680"/>
      <c r="P207" s="680"/>
      <c r="Q207" s="680"/>
      <c r="R207" s="680"/>
      <c r="S207" s="680"/>
      <c r="T207" s="680"/>
      <c r="U207" s="680"/>
      <c r="V207" s="680"/>
      <c r="W207" s="680"/>
      <c r="X207" s="681"/>
      <c r="Y207" s="681"/>
      <c r="Z207" s="681"/>
      <c r="AA207" s="681"/>
    </row>
    <row r="208" spans="1:27" ht="12.75">
      <c r="A208" s="677">
        <v>323</v>
      </c>
      <c r="B208" s="678" t="s">
        <v>82</v>
      </c>
      <c r="C208" s="758"/>
      <c r="D208" s="561">
        <v>200000</v>
      </c>
      <c r="E208" s="562">
        <v>200000</v>
      </c>
      <c r="F208" s="604">
        <v>199902</v>
      </c>
      <c r="G208" s="564">
        <f>F208/E208</f>
        <v>0.99951</v>
      </c>
      <c r="H208" s="565"/>
      <c r="I208" s="680"/>
      <c r="J208" s="680"/>
      <c r="K208" s="680"/>
      <c r="L208" s="680"/>
      <c r="M208" s="680"/>
      <c r="N208" s="680"/>
      <c r="O208" s="680"/>
      <c r="P208" s="680"/>
      <c r="Q208" s="680"/>
      <c r="R208" s="680"/>
      <c r="S208" s="680"/>
      <c r="T208" s="680"/>
      <c r="U208" s="680"/>
      <c r="V208" s="680"/>
      <c r="W208" s="680"/>
      <c r="X208" s="681"/>
      <c r="Y208" s="681"/>
      <c r="Z208" s="681"/>
      <c r="AA208" s="681"/>
    </row>
    <row r="209" spans="1:27" ht="12.75">
      <c r="A209" s="759" t="s">
        <v>283</v>
      </c>
      <c r="B209" s="763" t="s">
        <v>284</v>
      </c>
      <c r="C209" s="750">
        <f>C212</f>
        <v>0</v>
      </c>
      <c r="D209" s="472">
        <f>D212</f>
        <v>55000</v>
      </c>
      <c r="E209" s="473">
        <f>E212</f>
        <v>55000</v>
      </c>
      <c r="F209" s="434">
        <f>F212</f>
        <v>31963</v>
      </c>
      <c r="G209" s="518">
        <f>F209/E209</f>
        <v>0.5811454545454545</v>
      </c>
      <c r="H209" s="519"/>
      <c r="I209" s="680"/>
      <c r="J209" s="680"/>
      <c r="K209" s="680"/>
      <c r="L209" s="680"/>
      <c r="M209" s="680"/>
      <c r="N209" s="680"/>
      <c r="O209" s="680"/>
      <c r="P209" s="680"/>
      <c r="Q209" s="680"/>
      <c r="R209" s="680"/>
      <c r="S209" s="680"/>
      <c r="T209" s="680"/>
      <c r="U209" s="680"/>
      <c r="V209" s="680"/>
      <c r="W209" s="680"/>
      <c r="X209" s="681"/>
      <c r="Y209" s="681"/>
      <c r="Z209" s="681"/>
      <c r="AA209" s="681"/>
    </row>
    <row r="210" spans="1:27" ht="12.75">
      <c r="A210" s="751"/>
      <c r="B210" s="761" t="s">
        <v>277</v>
      </c>
      <c r="C210" s="750"/>
      <c r="D210" s="472"/>
      <c r="E210" s="473"/>
      <c r="F210" s="434"/>
      <c r="G210" s="518"/>
      <c r="H210" s="519"/>
      <c r="I210" s="680"/>
      <c r="J210" s="680"/>
      <c r="K210" s="680"/>
      <c r="L210" s="680"/>
      <c r="M210" s="680"/>
      <c r="N210" s="680"/>
      <c r="O210" s="680"/>
      <c r="P210" s="680"/>
      <c r="Q210" s="680"/>
      <c r="R210" s="680"/>
      <c r="S210" s="680"/>
      <c r="T210" s="680"/>
      <c r="U210" s="680"/>
      <c r="V210" s="680"/>
      <c r="W210" s="680"/>
      <c r="X210" s="681"/>
      <c r="Y210" s="681"/>
      <c r="Z210" s="681"/>
      <c r="AA210" s="681"/>
    </row>
    <row r="211" spans="1:27" ht="12.75">
      <c r="A211" s="754" t="s">
        <v>232</v>
      </c>
      <c r="B211" s="755" t="s">
        <v>130</v>
      </c>
      <c r="C211" s="756"/>
      <c r="D211" s="217"/>
      <c r="E211" s="218"/>
      <c r="F211" s="697"/>
      <c r="G211" s="698"/>
      <c r="H211" s="699"/>
      <c r="I211" s="680"/>
      <c r="J211" s="680"/>
      <c r="K211" s="680"/>
      <c r="L211" s="680"/>
      <c r="M211" s="680"/>
      <c r="N211" s="680"/>
      <c r="O211" s="680"/>
      <c r="P211" s="680"/>
      <c r="Q211" s="680"/>
      <c r="R211" s="680"/>
      <c r="S211" s="680"/>
      <c r="T211" s="680"/>
      <c r="U211" s="680"/>
      <c r="V211" s="680"/>
      <c r="W211" s="680"/>
      <c r="X211" s="681"/>
      <c r="Y211" s="681"/>
      <c r="Z211" s="681"/>
      <c r="AA211" s="681"/>
    </row>
    <row r="212" spans="1:27" ht="12.75">
      <c r="A212" s="588">
        <v>3</v>
      </c>
      <c r="B212" s="535" t="s">
        <v>131</v>
      </c>
      <c r="C212" s="657">
        <f aca="true" t="shared" si="21" ref="C212:E214">C213</f>
        <v>0</v>
      </c>
      <c r="D212" s="590">
        <f t="shared" si="21"/>
        <v>55000</v>
      </c>
      <c r="E212" s="538">
        <f t="shared" si="21"/>
        <v>55000</v>
      </c>
      <c r="F212" s="700">
        <f>F213</f>
        <v>31963</v>
      </c>
      <c r="G212" s="701">
        <f>F212/E212</f>
        <v>0.5811454545454545</v>
      </c>
      <c r="H212" s="702"/>
      <c r="I212" s="680"/>
      <c r="J212" s="680"/>
      <c r="K212" s="680"/>
      <c r="L212" s="680"/>
      <c r="M212" s="680"/>
      <c r="N212" s="680"/>
      <c r="O212" s="680"/>
      <c r="P212" s="680"/>
      <c r="Q212" s="680"/>
      <c r="R212" s="680"/>
      <c r="S212" s="680"/>
      <c r="T212" s="680"/>
      <c r="U212" s="680"/>
      <c r="V212" s="680"/>
      <c r="W212" s="680"/>
      <c r="X212" s="681"/>
      <c r="Y212" s="681"/>
      <c r="Z212" s="681"/>
      <c r="AA212" s="681"/>
    </row>
    <row r="213" spans="1:27" ht="12.75">
      <c r="A213" s="542">
        <v>32</v>
      </c>
      <c r="B213" s="543" t="s">
        <v>79</v>
      </c>
      <c r="C213" s="722">
        <f t="shared" si="21"/>
        <v>0</v>
      </c>
      <c r="D213" s="545">
        <f t="shared" si="21"/>
        <v>55000</v>
      </c>
      <c r="E213" s="546">
        <f t="shared" si="21"/>
        <v>55000</v>
      </c>
      <c r="F213" s="703">
        <f>F214</f>
        <v>31963</v>
      </c>
      <c r="G213" s="704">
        <f>F213/E213</f>
        <v>0.5811454545454545</v>
      </c>
      <c r="H213" s="705"/>
      <c r="I213" s="680"/>
      <c r="J213" s="680"/>
      <c r="K213" s="680"/>
      <c r="L213" s="680"/>
      <c r="M213" s="680"/>
      <c r="N213" s="680"/>
      <c r="O213" s="680"/>
      <c r="P213" s="680"/>
      <c r="Q213" s="680"/>
      <c r="R213" s="680"/>
      <c r="S213" s="680"/>
      <c r="T213" s="680"/>
      <c r="U213" s="680"/>
      <c r="V213" s="680"/>
      <c r="W213" s="680"/>
      <c r="X213" s="681"/>
      <c r="Y213" s="681"/>
      <c r="Z213" s="681"/>
      <c r="AA213" s="681"/>
    </row>
    <row r="214" spans="1:27" ht="12.75">
      <c r="A214" s="675">
        <v>323</v>
      </c>
      <c r="B214" s="676" t="s">
        <v>82</v>
      </c>
      <c r="C214" s="757">
        <f t="shared" si="21"/>
        <v>0</v>
      </c>
      <c r="D214" s="568">
        <f t="shared" si="21"/>
        <v>55000</v>
      </c>
      <c r="E214" s="569">
        <f t="shared" si="21"/>
        <v>55000</v>
      </c>
      <c r="F214" s="694">
        <f>F215</f>
        <v>31963</v>
      </c>
      <c r="G214" s="556">
        <f>F214/E214</f>
        <v>0.5811454545454545</v>
      </c>
      <c r="H214" s="557"/>
      <c r="I214" s="680"/>
      <c r="J214" s="680"/>
      <c r="K214" s="680"/>
      <c r="L214" s="680"/>
      <c r="M214" s="680"/>
      <c r="N214" s="680"/>
      <c r="O214" s="680"/>
      <c r="P214" s="680"/>
      <c r="Q214" s="680"/>
      <c r="R214" s="680"/>
      <c r="S214" s="680"/>
      <c r="T214" s="680"/>
      <c r="U214" s="680"/>
      <c r="V214" s="680"/>
      <c r="W214" s="680"/>
      <c r="X214" s="681"/>
      <c r="Y214" s="681"/>
      <c r="Z214" s="681"/>
      <c r="AA214" s="681"/>
    </row>
    <row r="215" spans="1:27" ht="12.75">
      <c r="A215" s="677">
        <v>323</v>
      </c>
      <c r="B215" s="678" t="s">
        <v>82</v>
      </c>
      <c r="C215" s="758"/>
      <c r="D215" s="561">
        <v>55000</v>
      </c>
      <c r="E215" s="562">
        <v>55000</v>
      </c>
      <c r="F215" s="604">
        <v>31963</v>
      </c>
      <c r="G215" s="564">
        <f>F215/E215</f>
        <v>0.5811454545454545</v>
      </c>
      <c r="H215" s="565"/>
      <c r="I215" s="680"/>
      <c r="J215" s="680"/>
      <c r="K215" s="680"/>
      <c r="L215" s="680"/>
      <c r="M215" s="680"/>
      <c r="N215" s="680"/>
      <c r="O215" s="680"/>
      <c r="P215" s="680"/>
      <c r="Q215" s="680"/>
      <c r="R215" s="680"/>
      <c r="S215" s="680"/>
      <c r="T215" s="680"/>
      <c r="U215" s="680"/>
      <c r="V215" s="680"/>
      <c r="W215" s="680"/>
      <c r="X215" s="681"/>
      <c r="Y215" s="681"/>
      <c r="Z215" s="681"/>
      <c r="AA215" s="681"/>
    </row>
    <row r="216" spans="1:27" ht="12.75">
      <c r="A216" s="759" t="s">
        <v>285</v>
      </c>
      <c r="B216" s="761" t="s">
        <v>286</v>
      </c>
      <c r="C216" s="750">
        <f>C219</f>
        <v>0</v>
      </c>
      <c r="D216" s="472">
        <f>D219</f>
        <v>30000</v>
      </c>
      <c r="E216" s="473">
        <f>E219</f>
        <v>30000</v>
      </c>
      <c r="F216" s="434">
        <f>F219</f>
        <v>4000</v>
      </c>
      <c r="G216" s="518">
        <f>F216/E216</f>
        <v>0.13333333333333333</v>
      </c>
      <c r="H216" s="519"/>
      <c r="I216" s="680"/>
      <c r="J216" s="680"/>
      <c r="K216" s="680"/>
      <c r="L216" s="680"/>
      <c r="M216" s="680"/>
      <c r="N216" s="680"/>
      <c r="O216" s="680"/>
      <c r="P216" s="680"/>
      <c r="Q216" s="680"/>
      <c r="R216" s="680"/>
      <c r="S216" s="680"/>
      <c r="T216" s="680"/>
      <c r="U216" s="680"/>
      <c r="V216" s="680"/>
      <c r="W216" s="680"/>
      <c r="X216" s="681"/>
      <c r="Y216" s="681"/>
      <c r="Z216" s="681"/>
      <c r="AA216" s="681"/>
    </row>
    <row r="217" spans="1:27" ht="12.75">
      <c r="A217" s="764"/>
      <c r="B217" s="761" t="s">
        <v>287</v>
      </c>
      <c r="C217" s="765"/>
      <c r="D217" s="472"/>
      <c r="E217" s="473"/>
      <c r="F217" s="434"/>
      <c r="G217" s="518"/>
      <c r="H217" s="519"/>
      <c r="I217" s="680"/>
      <c r="J217" s="680"/>
      <c r="K217" s="680"/>
      <c r="L217" s="680"/>
      <c r="M217" s="680"/>
      <c r="N217" s="680"/>
      <c r="O217" s="680"/>
      <c r="P217" s="680"/>
      <c r="Q217" s="680"/>
      <c r="R217" s="680"/>
      <c r="S217" s="680"/>
      <c r="T217" s="680"/>
      <c r="U217" s="680"/>
      <c r="V217" s="680"/>
      <c r="W217" s="680"/>
      <c r="X217" s="681"/>
      <c r="Y217" s="681"/>
      <c r="Z217" s="681"/>
      <c r="AA217" s="681"/>
    </row>
    <row r="218" spans="1:27" ht="12.75">
      <c r="A218" s="754" t="s">
        <v>167</v>
      </c>
      <c r="B218" s="755" t="s">
        <v>130</v>
      </c>
      <c r="C218" s="756"/>
      <c r="D218" s="217"/>
      <c r="E218" s="218"/>
      <c r="F218" s="697"/>
      <c r="G218" s="698"/>
      <c r="H218" s="699"/>
      <c r="I218" s="680"/>
      <c r="J218" s="680"/>
      <c r="K218" s="680"/>
      <c r="L218" s="680"/>
      <c r="M218" s="680"/>
      <c r="N218" s="680"/>
      <c r="O218" s="680"/>
      <c r="P218" s="680"/>
      <c r="Q218" s="680"/>
      <c r="R218" s="680"/>
      <c r="S218" s="680"/>
      <c r="T218" s="680"/>
      <c r="U218" s="680"/>
      <c r="V218" s="680"/>
      <c r="W218" s="680"/>
      <c r="X218" s="681"/>
      <c r="Y218" s="681"/>
      <c r="Z218" s="681"/>
      <c r="AA218" s="681"/>
    </row>
    <row r="219" spans="1:27" ht="12.75">
      <c r="A219" s="588">
        <v>3</v>
      </c>
      <c r="B219" s="535" t="s">
        <v>131</v>
      </c>
      <c r="C219" s="657">
        <f aca="true" t="shared" si="22" ref="C219:E221">C220</f>
        <v>0</v>
      </c>
      <c r="D219" s="590">
        <f t="shared" si="22"/>
        <v>30000</v>
      </c>
      <c r="E219" s="538">
        <f t="shared" si="22"/>
        <v>30000</v>
      </c>
      <c r="F219" s="700">
        <f>F220</f>
        <v>4000</v>
      </c>
      <c r="G219" s="701">
        <f>F219/E219</f>
        <v>0.13333333333333333</v>
      </c>
      <c r="H219" s="702"/>
      <c r="I219" s="680"/>
      <c r="J219" s="680"/>
      <c r="K219" s="680"/>
      <c r="L219" s="680"/>
      <c r="M219" s="680"/>
      <c r="N219" s="680"/>
      <c r="O219" s="680"/>
      <c r="P219" s="680"/>
      <c r="Q219" s="680"/>
      <c r="R219" s="680"/>
      <c r="S219" s="680"/>
      <c r="T219" s="680"/>
      <c r="U219" s="680"/>
      <c r="V219" s="680"/>
      <c r="W219" s="680"/>
      <c r="X219" s="681"/>
      <c r="Y219" s="681"/>
      <c r="Z219" s="681"/>
      <c r="AA219" s="681"/>
    </row>
    <row r="220" spans="1:27" ht="12.75">
      <c r="A220" s="542">
        <v>32</v>
      </c>
      <c r="B220" s="543" t="s">
        <v>79</v>
      </c>
      <c r="C220" s="722">
        <f t="shared" si="22"/>
        <v>0</v>
      </c>
      <c r="D220" s="545">
        <f t="shared" si="22"/>
        <v>30000</v>
      </c>
      <c r="E220" s="546">
        <f t="shared" si="22"/>
        <v>30000</v>
      </c>
      <c r="F220" s="703">
        <f>F221</f>
        <v>4000</v>
      </c>
      <c r="G220" s="704">
        <f>F220/E220</f>
        <v>0.13333333333333333</v>
      </c>
      <c r="H220" s="705"/>
      <c r="I220" s="680"/>
      <c r="J220" s="680"/>
      <c r="K220" s="680"/>
      <c r="L220" s="680"/>
      <c r="M220" s="680"/>
      <c r="N220" s="680"/>
      <c r="O220" s="680"/>
      <c r="P220" s="680"/>
      <c r="Q220" s="680"/>
      <c r="R220" s="680"/>
      <c r="S220" s="680"/>
      <c r="T220" s="680"/>
      <c r="U220" s="680"/>
      <c r="V220" s="680"/>
      <c r="W220" s="680"/>
      <c r="X220" s="681"/>
      <c r="Y220" s="681"/>
      <c r="Z220" s="681"/>
      <c r="AA220" s="681"/>
    </row>
    <row r="221" spans="1:27" ht="12.75">
      <c r="A221" s="675">
        <v>323</v>
      </c>
      <c r="B221" s="676" t="s">
        <v>82</v>
      </c>
      <c r="C221" s="757">
        <f t="shared" si="22"/>
        <v>0</v>
      </c>
      <c r="D221" s="568">
        <f t="shared" si="22"/>
        <v>30000</v>
      </c>
      <c r="E221" s="569">
        <f t="shared" si="22"/>
        <v>30000</v>
      </c>
      <c r="F221" s="694">
        <f>F222</f>
        <v>4000</v>
      </c>
      <c r="G221" s="556">
        <f>F221/E221</f>
        <v>0.13333333333333333</v>
      </c>
      <c r="H221" s="557"/>
      <c r="I221" s="680"/>
      <c r="J221" s="680"/>
      <c r="K221" s="680"/>
      <c r="L221" s="680"/>
      <c r="M221" s="680"/>
      <c r="N221" s="680"/>
      <c r="O221" s="680"/>
      <c r="P221" s="680"/>
      <c r="Q221" s="680"/>
      <c r="R221" s="680"/>
      <c r="S221" s="680"/>
      <c r="T221" s="680"/>
      <c r="U221" s="680"/>
      <c r="V221" s="680"/>
      <c r="W221" s="680"/>
      <c r="X221" s="681"/>
      <c r="Y221" s="681"/>
      <c r="Z221" s="681"/>
      <c r="AA221" s="681"/>
    </row>
    <row r="222" spans="1:27" ht="12.75">
      <c r="A222" s="677">
        <v>323</v>
      </c>
      <c r="B222" s="678" t="s">
        <v>82</v>
      </c>
      <c r="C222" s="758"/>
      <c r="D222" s="561">
        <v>30000</v>
      </c>
      <c r="E222" s="562">
        <v>30000</v>
      </c>
      <c r="F222" s="604">
        <v>4000</v>
      </c>
      <c r="G222" s="564">
        <f>F222/E222</f>
        <v>0.13333333333333333</v>
      </c>
      <c r="H222" s="565"/>
      <c r="I222" s="680"/>
      <c r="J222" s="680"/>
      <c r="K222" s="680"/>
      <c r="L222" s="680"/>
      <c r="M222" s="680"/>
      <c r="N222" s="680"/>
      <c r="O222" s="680"/>
      <c r="P222" s="680"/>
      <c r="Q222" s="680"/>
      <c r="R222" s="680"/>
      <c r="S222" s="680"/>
      <c r="T222" s="680"/>
      <c r="U222" s="680"/>
      <c r="V222" s="680"/>
      <c r="W222" s="680"/>
      <c r="X222" s="681"/>
      <c r="Y222" s="681"/>
      <c r="Z222" s="681"/>
      <c r="AA222" s="681"/>
    </row>
    <row r="223" spans="1:27" ht="12.75">
      <c r="A223" s="766"/>
      <c r="B223" s="767" t="s">
        <v>288</v>
      </c>
      <c r="C223" s="729"/>
      <c r="D223" s="730"/>
      <c r="E223" s="731"/>
      <c r="F223" s="732"/>
      <c r="G223" s="733"/>
      <c r="H223" s="734"/>
      <c r="I223" s="680"/>
      <c r="J223" s="680"/>
      <c r="K223" s="680"/>
      <c r="L223" s="680"/>
      <c r="M223" s="680"/>
      <c r="N223" s="680"/>
      <c r="O223" s="680"/>
      <c r="P223" s="680"/>
      <c r="Q223" s="680"/>
      <c r="R223" s="680"/>
      <c r="S223" s="680"/>
      <c r="T223" s="680"/>
      <c r="U223" s="680"/>
      <c r="V223" s="680"/>
      <c r="W223" s="680"/>
      <c r="X223" s="681"/>
      <c r="Y223" s="681"/>
      <c r="Z223" s="681"/>
      <c r="AA223" s="681"/>
    </row>
    <row r="224" spans="1:27" ht="12.75">
      <c r="A224" s="768" t="s">
        <v>289</v>
      </c>
      <c r="B224" s="769"/>
      <c r="C224" s="510">
        <f>C225+C232+C239</f>
        <v>269326</v>
      </c>
      <c r="D224" s="224">
        <f>D225+D232+D239</f>
        <v>435000</v>
      </c>
      <c r="E224" s="225">
        <f>E225+E232+E239</f>
        <v>435000</v>
      </c>
      <c r="F224" s="426">
        <f>F225+F232+F239</f>
        <v>90711</v>
      </c>
      <c r="G224" s="512">
        <f>F224/E224</f>
        <v>0.20853103448275861</v>
      </c>
      <c r="H224" s="513">
        <f>F224/C224</f>
        <v>0.3368074378262774</v>
      </c>
      <c r="I224" s="680"/>
      <c r="J224" s="680"/>
      <c r="K224" s="680"/>
      <c r="L224" s="680"/>
      <c r="M224" s="680"/>
      <c r="N224" s="680"/>
      <c r="O224" s="680"/>
      <c r="P224" s="680"/>
      <c r="Q224" s="680"/>
      <c r="R224" s="680"/>
      <c r="S224" s="680"/>
      <c r="T224" s="680"/>
      <c r="U224" s="680"/>
      <c r="V224" s="680"/>
      <c r="W224" s="680"/>
      <c r="X224" s="681"/>
      <c r="Y224" s="681"/>
      <c r="Z224" s="681"/>
      <c r="AA224" s="681"/>
    </row>
    <row r="225" spans="1:27" ht="12.75">
      <c r="A225" s="665" t="s">
        <v>290</v>
      </c>
      <c r="B225" s="737" t="s">
        <v>291</v>
      </c>
      <c r="C225" s="516">
        <f>C228</f>
        <v>269326</v>
      </c>
      <c r="D225" s="472">
        <f>D228</f>
        <v>200000</v>
      </c>
      <c r="E225" s="473">
        <f>E228</f>
        <v>200000</v>
      </c>
      <c r="F225" s="434">
        <f>F228</f>
        <v>0</v>
      </c>
      <c r="G225" s="518">
        <f>F225/E225</f>
        <v>0</v>
      </c>
      <c r="H225" s="519">
        <f>F225/C225</f>
        <v>0</v>
      </c>
      <c r="I225" s="680"/>
      <c r="J225" s="680"/>
      <c r="K225" s="680"/>
      <c r="L225" s="680"/>
      <c r="M225" s="680"/>
      <c r="N225" s="680"/>
      <c r="O225" s="680"/>
      <c r="P225" s="680"/>
      <c r="Q225" s="680"/>
      <c r="R225" s="680"/>
      <c r="S225" s="680"/>
      <c r="T225" s="680"/>
      <c r="U225" s="680"/>
      <c r="V225" s="680"/>
      <c r="W225" s="680"/>
      <c r="X225" s="681"/>
      <c r="Y225" s="681"/>
      <c r="Z225" s="681"/>
      <c r="AA225" s="681"/>
    </row>
    <row r="226" spans="1:27" ht="12.75">
      <c r="A226" s="667"/>
      <c r="B226" s="737" t="s">
        <v>277</v>
      </c>
      <c r="C226" s="516"/>
      <c r="D226" s="472"/>
      <c r="E226" s="473"/>
      <c r="F226" s="434"/>
      <c r="G226" s="518"/>
      <c r="H226" s="519"/>
      <c r="I226" s="680"/>
      <c r="J226" s="680"/>
      <c r="K226" s="680"/>
      <c r="L226" s="680"/>
      <c r="M226" s="680"/>
      <c r="N226" s="680"/>
      <c r="O226" s="680"/>
      <c r="P226" s="680"/>
      <c r="Q226" s="680"/>
      <c r="R226" s="680"/>
      <c r="S226" s="680"/>
      <c r="T226" s="680"/>
      <c r="U226" s="680"/>
      <c r="V226" s="680"/>
      <c r="W226" s="680"/>
      <c r="X226" s="681"/>
      <c r="Y226" s="681"/>
      <c r="Z226" s="681"/>
      <c r="AA226" s="681"/>
    </row>
    <row r="227" spans="1:27" ht="12.75">
      <c r="A227" s="584" t="s">
        <v>242</v>
      </c>
      <c r="B227" s="770" t="s">
        <v>130</v>
      </c>
      <c r="C227" s="528"/>
      <c r="D227" s="217"/>
      <c r="E227" s="218"/>
      <c r="F227" s="697"/>
      <c r="G227" s="698"/>
      <c r="H227" s="699"/>
      <c r="I227" s="680"/>
      <c r="J227" s="680"/>
      <c r="K227" s="680"/>
      <c r="L227" s="680"/>
      <c r="M227" s="680"/>
      <c r="N227" s="680"/>
      <c r="O227" s="680"/>
      <c r="P227" s="680"/>
      <c r="Q227" s="680"/>
      <c r="R227" s="680"/>
      <c r="S227" s="680"/>
      <c r="T227" s="680"/>
      <c r="U227" s="680"/>
      <c r="V227" s="680"/>
      <c r="W227" s="680"/>
      <c r="X227" s="681"/>
      <c r="Y227" s="681"/>
      <c r="Z227" s="681"/>
      <c r="AA227" s="681"/>
    </row>
    <row r="228" spans="1:27" ht="12.75">
      <c r="A228" s="534">
        <v>3</v>
      </c>
      <c r="B228" s="535" t="s">
        <v>131</v>
      </c>
      <c r="C228" s="536">
        <f aca="true" t="shared" si="23" ref="C228:E230">C229</f>
        <v>269326</v>
      </c>
      <c r="D228" s="590">
        <f t="shared" si="23"/>
        <v>200000</v>
      </c>
      <c r="E228" s="538">
        <f t="shared" si="23"/>
        <v>200000</v>
      </c>
      <c r="F228" s="700">
        <f>F229</f>
        <v>0</v>
      </c>
      <c r="G228" s="701">
        <f>F228/E228</f>
        <v>0</v>
      </c>
      <c r="H228" s="702">
        <f>F228/C228</f>
        <v>0</v>
      </c>
      <c r="I228" s="680"/>
      <c r="J228" s="680"/>
      <c r="K228" s="680"/>
      <c r="L228" s="680"/>
      <c r="M228" s="680"/>
      <c r="N228" s="680"/>
      <c r="O228" s="680"/>
      <c r="P228" s="680"/>
      <c r="Q228" s="680"/>
      <c r="R228" s="680"/>
      <c r="S228" s="680"/>
      <c r="T228" s="680"/>
      <c r="U228" s="680"/>
      <c r="V228" s="680"/>
      <c r="W228" s="680"/>
      <c r="X228" s="681"/>
      <c r="Y228" s="681"/>
      <c r="Z228" s="681"/>
      <c r="AA228" s="681"/>
    </row>
    <row r="229" spans="1:27" ht="12.75">
      <c r="A229" s="542">
        <v>35</v>
      </c>
      <c r="B229" s="543" t="s">
        <v>87</v>
      </c>
      <c r="C229" s="544">
        <f t="shared" si="23"/>
        <v>269326</v>
      </c>
      <c r="D229" s="545">
        <f t="shared" si="23"/>
        <v>200000</v>
      </c>
      <c r="E229" s="546">
        <f t="shared" si="23"/>
        <v>200000</v>
      </c>
      <c r="F229" s="703">
        <f>F230</f>
        <v>0</v>
      </c>
      <c r="G229" s="704">
        <f>F229/E229</f>
        <v>0</v>
      </c>
      <c r="H229" s="705">
        <f>F229/C229</f>
        <v>0</v>
      </c>
      <c r="I229" s="680"/>
      <c r="J229" s="680"/>
      <c r="K229" s="680"/>
      <c r="L229" s="680"/>
      <c r="M229" s="680"/>
      <c r="N229" s="680"/>
      <c r="O229" s="680"/>
      <c r="P229" s="680"/>
      <c r="Q229" s="680"/>
      <c r="R229" s="680"/>
      <c r="S229" s="680"/>
      <c r="T229" s="680"/>
      <c r="U229" s="680"/>
      <c r="V229" s="680"/>
      <c r="W229" s="680"/>
      <c r="X229" s="681"/>
      <c r="Y229" s="681"/>
      <c r="Z229" s="681"/>
      <c r="AA229" s="681"/>
    </row>
    <row r="230" spans="1:27" ht="12.75">
      <c r="A230" s="660">
        <v>352</v>
      </c>
      <c r="B230" s="595" t="s">
        <v>292</v>
      </c>
      <c r="C230" s="661">
        <f t="shared" si="23"/>
        <v>269326</v>
      </c>
      <c r="D230" s="568">
        <f t="shared" si="23"/>
        <v>200000</v>
      </c>
      <c r="E230" s="569">
        <f t="shared" si="23"/>
        <v>200000</v>
      </c>
      <c r="F230" s="694">
        <f>F231</f>
        <v>0</v>
      </c>
      <c r="G230" s="556">
        <f>F230/E230</f>
        <v>0</v>
      </c>
      <c r="H230" s="557">
        <f>F230/C230</f>
        <v>0</v>
      </c>
      <c r="I230" s="680"/>
      <c r="J230" s="680"/>
      <c r="K230" s="680"/>
      <c r="L230" s="680"/>
      <c r="M230" s="680"/>
      <c r="N230" s="680"/>
      <c r="O230" s="680"/>
      <c r="P230" s="680"/>
      <c r="Q230" s="680"/>
      <c r="R230" s="680"/>
      <c r="S230" s="680"/>
      <c r="T230" s="680"/>
      <c r="U230" s="680"/>
      <c r="V230" s="680"/>
      <c r="W230" s="680"/>
      <c r="X230" s="681"/>
      <c r="Y230" s="681"/>
      <c r="Z230" s="681"/>
      <c r="AA230" s="681"/>
    </row>
    <row r="231" spans="1:27" ht="12.75">
      <c r="A231" s="771">
        <v>352</v>
      </c>
      <c r="B231" s="527" t="s">
        <v>292</v>
      </c>
      <c r="C231" s="672">
        <v>269326</v>
      </c>
      <c r="D231" s="561">
        <v>200000</v>
      </c>
      <c r="E231" s="562">
        <v>200000</v>
      </c>
      <c r="F231" s="604"/>
      <c r="G231" s="564">
        <f>F231/E231</f>
        <v>0</v>
      </c>
      <c r="H231" s="565">
        <f>F231/C231</f>
        <v>0</v>
      </c>
      <c r="I231" s="680"/>
      <c r="J231" s="680"/>
      <c r="K231" s="680"/>
      <c r="L231" s="680"/>
      <c r="M231" s="680"/>
      <c r="N231" s="680"/>
      <c r="O231" s="680"/>
      <c r="P231" s="680"/>
      <c r="Q231" s="680"/>
      <c r="R231" s="680"/>
      <c r="S231" s="680"/>
      <c r="T231" s="680"/>
      <c r="U231" s="680"/>
      <c r="V231" s="680"/>
      <c r="W231" s="680"/>
      <c r="X231" s="681"/>
      <c r="Y231" s="681"/>
      <c r="Z231" s="681"/>
      <c r="AA231" s="681"/>
    </row>
    <row r="232" spans="1:27" ht="12.75">
      <c r="A232" s="772" t="s">
        <v>293</v>
      </c>
      <c r="B232" s="773" t="s">
        <v>294</v>
      </c>
      <c r="C232" s="516">
        <f>C235</f>
        <v>0</v>
      </c>
      <c r="D232" s="472">
        <f>D235</f>
        <v>35000</v>
      </c>
      <c r="E232" s="473">
        <f>E235</f>
        <v>35000</v>
      </c>
      <c r="F232" s="434">
        <f>F235</f>
        <v>34285</v>
      </c>
      <c r="G232" s="518">
        <f>F232/E232</f>
        <v>0.9795714285714285</v>
      </c>
      <c r="H232" s="519"/>
      <c r="I232" s="680"/>
      <c r="J232" s="680"/>
      <c r="K232" s="680"/>
      <c r="L232" s="680"/>
      <c r="M232" s="680"/>
      <c r="N232" s="680"/>
      <c r="O232" s="680"/>
      <c r="P232" s="680"/>
      <c r="Q232" s="680"/>
      <c r="R232" s="680"/>
      <c r="S232" s="680"/>
      <c r="T232" s="680"/>
      <c r="U232" s="680"/>
      <c r="V232" s="680"/>
      <c r="W232" s="680"/>
      <c r="X232" s="681"/>
      <c r="Y232" s="681"/>
      <c r="Z232" s="681"/>
      <c r="AA232" s="681"/>
    </row>
    <row r="233" spans="1:27" ht="12.75">
      <c r="A233" s="667"/>
      <c r="B233" s="737" t="s">
        <v>277</v>
      </c>
      <c r="C233" s="516"/>
      <c r="D233" s="472"/>
      <c r="E233" s="473"/>
      <c r="F233" s="434"/>
      <c r="G233" s="518"/>
      <c r="H233" s="519"/>
      <c r="I233" s="680"/>
      <c r="J233" s="680"/>
      <c r="K233" s="680"/>
      <c r="L233" s="680"/>
      <c r="M233" s="680"/>
      <c r="N233" s="680"/>
      <c r="O233" s="680"/>
      <c r="P233" s="680"/>
      <c r="Q233" s="680"/>
      <c r="R233" s="680"/>
      <c r="S233" s="680"/>
      <c r="T233" s="680"/>
      <c r="U233" s="680"/>
      <c r="V233" s="680"/>
      <c r="W233" s="680"/>
      <c r="X233" s="681"/>
      <c r="Y233" s="681"/>
      <c r="Z233" s="681"/>
      <c r="AA233" s="681"/>
    </row>
    <row r="234" spans="1:27" ht="12.75">
      <c r="A234" s="671" t="s">
        <v>242</v>
      </c>
      <c r="B234" s="527" t="s">
        <v>130</v>
      </c>
      <c r="C234" s="528"/>
      <c r="D234" s="217"/>
      <c r="E234" s="218"/>
      <c r="F234" s="697"/>
      <c r="G234" s="698"/>
      <c r="H234" s="699"/>
      <c r="I234" s="680"/>
      <c r="J234" s="680"/>
      <c r="K234" s="680"/>
      <c r="L234" s="680"/>
      <c r="M234" s="680"/>
      <c r="N234" s="680"/>
      <c r="O234" s="680"/>
      <c r="P234" s="680"/>
      <c r="Q234" s="680"/>
      <c r="R234" s="680"/>
      <c r="S234" s="680"/>
      <c r="T234" s="680"/>
      <c r="U234" s="680"/>
      <c r="V234" s="680"/>
      <c r="W234" s="680"/>
      <c r="X234" s="681"/>
      <c r="Y234" s="681"/>
      <c r="Z234" s="681"/>
      <c r="AA234" s="681"/>
    </row>
    <row r="235" spans="1:27" ht="12.75">
      <c r="A235" s="534">
        <v>3</v>
      </c>
      <c r="B235" s="535" t="s">
        <v>131</v>
      </c>
      <c r="C235" s="536">
        <f aca="true" t="shared" si="24" ref="C235:E237">C236</f>
        <v>0</v>
      </c>
      <c r="D235" s="590">
        <f t="shared" si="24"/>
        <v>35000</v>
      </c>
      <c r="E235" s="538">
        <f t="shared" si="24"/>
        <v>35000</v>
      </c>
      <c r="F235" s="700">
        <f>F236</f>
        <v>34285</v>
      </c>
      <c r="G235" s="701">
        <f>F235/E235</f>
        <v>0.9795714285714285</v>
      </c>
      <c r="H235" s="702"/>
      <c r="I235" s="680"/>
      <c r="J235" s="680"/>
      <c r="K235" s="680"/>
      <c r="L235" s="680"/>
      <c r="M235" s="680"/>
      <c r="N235" s="680"/>
      <c r="O235" s="680"/>
      <c r="P235" s="680"/>
      <c r="Q235" s="680"/>
      <c r="R235" s="680"/>
      <c r="S235" s="680"/>
      <c r="T235" s="680"/>
      <c r="U235" s="680"/>
      <c r="V235" s="680"/>
      <c r="W235" s="680"/>
      <c r="X235" s="681"/>
      <c r="Y235" s="681"/>
      <c r="Z235" s="681"/>
      <c r="AA235" s="681"/>
    </row>
    <row r="236" spans="1:27" ht="12.75">
      <c r="A236" s="542">
        <v>32</v>
      </c>
      <c r="B236" s="543" t="s">
        <v>79</v>
      </c>
      <c r="C236" s="544">
        <f t="shared" si="24"/>
        <v>0</v>
      </c>
      <c r="D236" s="545">
        <f t="shared" si="24"/>
        <v>35000</v>
      </c>
      <c r="E236" s="546">
        <f t="shared" si="24"/>
        <v>35000</v>
      </c>
      <c r="F236" s="703">
        <f>F237</f>
        <v>34285</v>
      </c>
      <c r="G236" s="704">
        <f>F236/E236</f>
        <v>0.9795714285714285</v>
      </c>
      <c r="H236" s="705"/>
      <c r="I236" s="680"/>
      <c r="J236" s="680"/>
      <c r="K236" s="680"/>
      <c r="L236" s="680"/>
      <c r="M236" s="680"/>
      <c r="N236" s="680"/>
      <c r="O236" s="680"/>
      <c r="P236" s="680"/>
      <c r="Q236" s="680"/>
      <c r="R236" s="680"/>
      <c r="S236" s="680"/>
      <c r="T236" s="680"/>
      <c r="U236" s="680"/>
      <c r="V236" s="680"/>
      <c r="W236" s="680"/>
      <c r="X236" s="681"/>
      <c r="Y236" s="681"/>
      <c r="Z236" s="681"/>
      <c r="AA236" s="681"/>
    </row>
    <row r="237" spans="1:27" ht="12.75">
      <c r="A237" s="675">
        <v>323</v>
      </c>
      <c r="B237" s="676" t="s">
        <v>82</v>
      </c>
      <c r="C237" s="661">
        <f t="shared" si="24"/>
        <v>0</v>
      </c>
      <c r="D237" s="568">
        <f t="shared" si="24"/>
        <v>35000</v>
      </c>
      <c r="E237" s="569">
        <f t="shared" si="24"/>
        <v>35000</v>
      </c>
      <c r="F237" s="694">
        <f>F238</f>
        <v>34285</v>
      </c>
      <c r="G237" s="556">
        <f>F237/E237</f>
        <v>0.9795714285714285</v>
      </c>
      <c r="H237" s="557"/>
      <c r="I237" s="680"/>
      <c r="J237" s="680"/>
      <c r="K237" s="680"/>
      <c r="L237" s="680"/>
      <c r="M237" s="680"/>
      <c r="N237" s="680"/>
      <c r="O237" s="680"/>
      <c r="P237" s="680"/>
      <c r="Q237" s="680"/>
      <c r="R237" s="680"/>
      <c r="S237" s="680"/>
      <c r="T237" s="680"/>
      <c r="U237" s="680"/>
      <c r="V237" s="680"/>
      <c r="W237" s="680"/>
      <c r="X237" s="681"/>
      <c r="Y237" s="681"/>
      <c r="Z237" s="681"/>
      <c r="AA237" s="681"/>
    </row>
    <row r="238" spans="1:27" ht="12.75">
      <c r="A238" s="677">
        <v>323</v>
      </c>
      <c r="B238" s="678" t="s">
        <v>82</v>
      </c>
      <c r="C238" s="672"/>
      <c r="D238" s="561">
        <v>35000</v>
      </c>
      <c r="E238" s="562">
        <v>35000</v>
      </c>
      <c r="F238" s="604">
        <v>34285</v>
      </c>
      <c r="G238" s="564">
        <f>F238/E238</f>
        <v>0.9795714285714285</v>
      </c>
      <c r="H238" s="565"/>
      <c r="I238" s="680"/>
      <c r="J238" s="680"/>
      <c r="K238" s="680"/>
      <c r="L238" s="680"/>
      <c r="M238" s="680"/>
      <c r="N238" s="680"/>
      <c r="O238" s="680"/>
      <c r="P238" s="680"/>
      <c r="Q238" s="680"/>
      <c r="R238" s="680"/>
      <c r="S238" s="680"/>
      <c r="T238" s="680"/>
      <c r="U238" s="680"/>
      <c r="V238" s="680"/>
      <c r="W238" s="680"/>
      <c r="X238" s="681"/>
      <c r="Y238" s="681"/>
      <c r="Z238" s="681"/>
      <c r="AA238" s="681"/>
    </row>
    <row r="239" spans="1:27" ht="12.75">
      <c r="A239" s="759" t="s">
        <v>295</v>
      </c>
      <c r="B239" s="774" t="s">
        <v>296</v>
      </c>
      <c r="C239" s="750">
        <f>C242</f>
        <v>0</v>
      </c>
      <c r="D239" s="472">
        <f>D242</f>
        <v>200000</v>
      </c>
      <c r="E239" s="473">
        <f>E242</f>
        <v>200000</v>
      </c>
      <c r="F239" s="434">
        <f>F242</f>
        <v>56426</v>
      </c>
      <c r="G239" s="518">
        <f>F239/E239</f>
        <v>0.28213</v>
      </c>
      <c r="H239" s="519"/>
      <c r="I239" s="680"/>
      <c r="J239" s="680"/>
      <c r="K239" s="680"/>
      <c r="L239" s="680"/>
      <c r="M239" s="680"/>
      <c r="N239" s="680"/>
      <c r="O239" s="680"/>
      <c r="P239" s="680"/>
      <c r="Q239" s="680"/>
      <c r="R239" s="680"/>
      <c r="S239" s="680"/>
      <c r="T239" s="680"/>
      <c r="U239" s="680"/>
      <c r="V239" s="680"/>
      <c r="W239" s="680"/>
      <c r="X239" s="681"/>
      <c r="Y239" s="681"/>
      <c r="Z239" s="681"/>
      <c r="AA239" s="681"/>
    </row>
    <row r="240" spans="1:27" ht="12.75">
      <c r="A240" s="751"/>
      <c r="B240" s="761" t="s">
        <v>297</v>
      </c>
      <c r="C240" s="750"/>
      <c r="D240" s="472"/>
      <c r="E240" s="473"/>
      <c r="F240" s="434"/>
      <c r="G240" s="518"/>
      <c r="H240" s="519"/>
      <c r="I240" s="680"/>
      <c r="J240" s="680"/>
      <c r="K240" s="680"/>
      <c r="L240" s="680"/>
      <c r="M240" s="680"/>
      <c r="N240" s="680"/>
      <c r="O240" s="680"/>
      <c r="P240" s="680"/>
      <c r="Q240" s="680"/>
      <c r="R240" s="680"/>
      <c r="S240" s="680"/>
      <c r="T240" s="680"/>
      <c r="U240" s="680"/>
      <c r="V240" s="680"/>
      <c r="W240" s="680"/>
      <c r="X240" s="681"/>
      <c r="Y240" s="681"/>
      <c r="Z240" s="681"/>
      <c r="AA240" s="681"/>
    </row>
    <row r="241" spans="1:27" ht="12.75">
      <c r="A241" s="754" t="s">
        <v>167</v>
      </c>
      <c r="B241" s="770" t="s">
        <v>298</v>
      </c>
      <c r="C241" s="756"/>
      <c r="D241" s="217"/>
      <c r="E241" s="218"/>
      <c r="F241" s="697"/>
      <c r="G241" s="698"/>
      <c r="H241" s="699"/>
      <c r="I241" s="680"/>
      <c r="J241" s="680"/>
      <c r="K241" s="680"/>
      <c r="L241" s="680"/>
      <c r="M241" s="680"/>
      <c r="N241" s="680"/>
      <c r="O241" s="680"/>
      <c r="P241" s="680"/>
      <c r="Q241" s="680"/>
      <c r="R241" s="680"/>
      <c r="S241" s="680"/>
      <c r="T241" s="680"/>
      <c r="U241" s="680"/>
      <c r="V241" s="680"/>
      <c r="W241" s="680"/>
      <c r="X241" s="681"/>
      <c r="Y241" s="681"/>
      <c r="Z241" s="681"/>
      <c r="AA241" s="681"/>
    </row>
    <row r="242" spans="1:27" ht="12.75">
      <c r="A242" s="534">
        <v>3</v>
      </c>
      <c r="B242" s="535" t="s">
        <v>131</v>
      </c>
      <c r="C242" s="536">
        <f aca="true" t="shared" si="25" ref="C242:E244">C243</f>
        <v>0</v>
      </c>
      <c r="D242" s="590">
        <f t="shared" si="25"/>
        <v>200000</v>
      </c>
      <c r="E242" s="538">
        <f t="shared" si="25"/>
        <v>200000</v>
      </c>
      <c r="F242" s="700">
        <f>F243</f>
        <v>56426</v>
      </c>
      <c r="G242" s="701">
        <f aca="true" t="shared" si="26" ref="G242:G247">F242/E242</f>
        <v>0.28213</v>
      </c>
      <c r="H242" s="702"/>
      <c r="I242" s="680"/>
      <c r="J242" s="680"/>
      <c r="K242" s="680"/>
      <c r="L242" s="680"/>
      <c r="M242" s="680"/>
      <c r="N242" s="680"/>
      <c r="O242" s="680"/>
      <c r="P242" s="680"/>
      <c r="Q242" s="680"/>
      <c r="R242" s="680"/>
      <c r="S242" s="680"/>
      <c r="T242" s="680"/>
      <c r="U242" s="680"/>
      <c r="V242" s="680"/>
      <c r="W242" s="680"/>
      <c r="X242" s="681"/>
      <c r="Y242" s="681"/>
      <c r="Z242" s="681"/>
      <c r="AA242" s="681"/>
    </row>
    <row r="243" spans="1:27" ht="12.75">
      <c r="A243" s="690">
        <v>38</v>
      </c>
      <c r="B243" s="543" t="s">
        <v>95</v>
      </c>
      <c r="C243" s="722">
        <f t="shared" si="25"/>
        <v>0</v>
      </c>
      <c r="D243" s="545">
        <f t="shared" si="25"/>
        <v>200000</v>
      </c>
      <c r="E243" s="546">
        <f t="shared" si="25"/>
        <v>200000</v>
      </c>
      <c r="F243" s="703">
        <f>F244</f>
        <v>56426</v>
      </c>
      <c r="G243" s="704">
        <f t="shared" si="26"/>
        <v>0.28213</v>
      </c>
      <c r="H243" s="705"/>
      <c r="I243" s="680"/>
      <c r="J243" s="680"/>
      <c r="K243" s="680"/>
      <c r="L243" s="680"/>
      <c r="M243" s="680"/>
      <c r="N243" s="680"/>
      <c r="O243" s="680"/>
      <c r="P243" s="680"/>
      <c r="Q243" s="680"/>
      <c r="R243" s="680"/>
      <c r="S243" s="680"/>
      <c r="T243" s="680"/>
      <c r="U243" s="680"/>
      <c r="V243" s="680"/>
      <c r="W243" s="680"/>
      <c r="X243" s="681"/>
      <c r="Y243" s="681"/>
      <c r="Z243" s="681"/>
      <c r="AA243" s="681"/>
    </row>
    <row r="244" spans="1:27" ht="12.75">
      <c r="A244" s="675">
        <v>383</v>
      </c>
      <c r="B244" s="676" t="s">
        <v>299</v>
      </c>
      <c r="C244" s="757">
        <f t="shared" si="25"/>
        <v>0</v>
      </c>
      <c r="D244" s="568">
        <f t="shared" si="25"/>
        <v>200000</v>
      </c>
      <c r="E244" s="569">
        <f t="shared" si="25"/>
        <v>200000</v>
      </c>
      <c r="F244" s="694">
        <f>F245</f>
        <v>56426</v>
      </c>
      <c r="G244" s="556">
        <f t="shared" si="26"/>
        <v>0.28213</v>
      </c>
      <c r="H244" s="557"/>
      <c r="I244" s="680"/>
      <c r="J244" s="680"/>
      <c r="K244" s="680"/>
      <c r="L244" s="680"/>
      <c r="M244" s="680"/>
      <c r="N244" s="680"/>
      <c r="O244" s="680"/>
      <c r="P244" s="680"/>
      <c r="Q244" s="680"/>
      <c r="R244" s="680"/>
      <c r="S244" s="680"/>
      <c r="T244" s="680"/>
      <c r="U244" s="680"/>
      <c r="V244" s="680"/>
      <c r="W244" s="680"/>
      <c r="X244" s="681"/>
      <c r="Y244" s="681"/>
      <c r="Z244" s="681"/>
      <c r="AA244" s="681"/>
    </row>
    <row r="245" spans="1:27" ht="12.75">
      <c r="A245" s="677">
        <v>383</v>
      </c>
      <c r="B245" s="678" t="s">
        <v>299</v>
      </c>
      <c r="C245" s="758"/>
      <c r="D245" s="561">
        <v>200000</v>
      </c>
      <c r="E245" s="562">
        <v>200000</v>
      </c>
      <c r="F245" s="604">
        <v>56426</v>
      </c>
      <c r="G245" s="564">
        <f t="shared" si="26"/>
        <v>0.28213</v>
      </c>
      <c r="H245" s="565"/>
      <c r="I245" s="680"/>
      <c r="J245" s="680"/>
      <c r="K245" s="680"/>
      <c r="L245" s="680"/>
      <c r="M245" s="680"/>
      <c r="N245" s="680"/>
      <c r="O245" s="680"/>
      <c r="P245" s="680"/>
      <c r="Q245" s="680"/>
      <c r="R245" s="680"/>
      <c r="S245" s="680"/>
      <c r="T245" s="680"/>
      <c r="U245" s="680"/>
      <c r="V245" s="680"/>
      <c r="W245" s="680"/>
      <c r="X245" s="681"/>
      <c r="Y245" s="681"/>
      <c r="Z245" s="681"/>
      <c r="AA245" s="681"/>
    </row>
    <row r="246" spans="1:27" ht="12.75">
      <c r="A246" s="775" t="s">
        <v>300</v>
      </c>
      <c r="B246" s="775"/>
      <c r="C246" s="510">
        <f>C247</f>
        <v>23444</v>
      </c>
      <c r="D246" s="224">
        <f>D247</f>
        <v>70000</v>
      </c>
      <c r="E246" s="225">
        <f>E247</f>
        <v>70000</v>
      </c>
      <c r="F246" s="426">
        <f>F247</f>
        <v>53286</v>
      </c>
      <c r="G246" s="512">
        <f t="shared" si="26"/>
        <v>0.7612285714285715</v>
      </c>
      <c r="H246" s="513">
        <f>F246/C246</f>
        <v>2.2729056475004263</v>
      </c>
      <c r="I246" s="680"/>
      <c r="J246" s="680"/>
      <c r="K246" s="680"/>
      <c r="L246" s="680"/>
      <c r="M246" s="680"/>
      <c r="N246" s="680"/>
      <c r="O246" s="680"/>
      <c r="P246" s="680"/>
      <c r="Q246" s="680"/>
      <c r="R246" s="680"/>
      <c r="S246" s="680"/>
      <c r="T246" s="680"/>
      <c r="U246" s="680"/>
      <c r="V246" s="680"/>
      <c r="W246" s="680"/>
      <c r="X246" s="681"/>
      <c r="Y246" s="681"/>
      <c r="Z246" s="681"/>
      <c r="AA246" s="681"/>
    </row>
    <row r="247" spans="1:27" ht="12.75">
      <c r="A247" s="665" t="s">
        <v>301</v>
      </c>
      <c r="B247" s="737" t="s">
        <v>88</v>
      </c>
      <c r="C247" s="516">
        <f>C250</f>
        <v>23444</v>
      </c>
      <c r="D247" s="472">
        <f>D250</f>
        <v>70000</v>
      </c>
      <c r="E247" s="473">
        <f>E250</f>
        <v>70000</v>
      </c>
      <c r="F247" s="434">
        <f>F250</f>
        <v>53286</v>
      </c>
      <c r="G247" s="518">
        <f t="shared" si="26"/>
        <v>0.7612285714285715</v>
      </c>
      <c r="H247" s="519">
        <f>F247/C247</f>
        <v>2.2729056475004263</v>
      </c>
      <c r="I247" s="680"/>
      <c r="J247" s="680"/>
      <c r="K247" s="680"/>
      <c r="L247" s="680"/>
      <c r="M247" s="680"/>
      <c r="N247" s="680"/>
      <c r="O247" s="680"/>
      <c r="P247" s="680"/>
      <c r="Q247" s="680"/>
      <c r="R247" s="680"/>
      <c r="S247" s="680"/>
      <c r="T247" s="680"/>
      <c r="U247" s="680"/>
      <c r="V247" s="680"/>
      <c r="W247" s="680"/>
      <c r="X247" s="681"/>
      <c r="Y247" s="681"/>
      <c r="Z247" s="681"/>
      <c r="AA247" s="681"/>
    </row>
    <row r="248" spans="1:27" ht="12.75">
      <c r="A248" s="667"/>
      <c r="B248" s="737" t="s">
        <v>277</v>
      </c>
      <c r="C248" s="516"/>
      <c r="D248" s="472"/>
      <c r="E248" s="473"/>
      <c r="F248" s="434"/>
      <c r="G248" s="518"/>
      <c r="H248" s="519"/>
      <c r="I248" s="680"/>
      <c r="J248" s="680"/>
      <c r="K248" s="680"/>
      <c r="L248" s="680"/>
      <c r="M248" s="680"/>
      <c r="N248" s="680"/>
      <c r="O248" s="680"/>
      <c r="P248" s="680"/>
      <c r="Q248" s="680"/>
      <c r="R248" s="680"/>
      <c r="S248" s="680"/>
      <c r="T248" s="680"/>
      <c r="U248" s="680"/>
      <c r="V248" s="680"/>
      <c r="W248" s="680"/>
      <c r="X248" s="681"/>
      <c r="Y248" s="681"/>
      <c r="Z248" s="681"/>
      <c r="AA248" s="681"/>
    </row>
    <row r="249" spans="1:27" ht="12.75">
      <c r="A249" s="776" t="s">
        <v>242</v>
      </c>
      <c r="B249" s="777" t="s">
        <v>130</v>
      </c>
      <c r="C249" s="528"/>
      <c r="D249" s="217"/>
      <c r="E249" s="218"/>
      <c r="F249" s="697"/>
      <c r="G249" s="698"/>
      <c r="H249" s="699"/>
      <c r="I249" s="680"/>
      <c r="J249" s="680"/>
      <c r="K249" s="680"/>
      <c r="L249" s="680"/>
      <c r="M249" s="680"/>
      <c r="N249" s="680"/>
      <c r="O249" s="680"/>
      <c r="P249" s="680"/>
      <c r="Q249" s="680"/>
      <c r="R249" s="680"/>
      <c r="S249" s="680"/>
      <c r="T249" s="680"/>
      <c r="U249" s="680"/>
      <c r="V249" s="680"/>
      <c r="W249" s="680"/>
      <c r="X249" s="681"/>
      <c r="Y249" s="681"/>
      <c r="Z249" s="681"/>
      <c r="AA249" s="681"/>
    </row>
    <row r="250" spans="1:27" ht="12.75">
      <c r="A250" s="778">
        <v>3</v>
      </c>
      <c r="B250" s="779" t="s">
        <v>131</v>
      </c>
      <c r="C250" s="536">
        <f aca="true" t="shared" si="27" ref="C250:D252">C251</f>
        <v>23444</v>
      </c>
      <c r="D250" s="590">
        <f t="shared" si="27"/>
        <v>70000</v>
      </c>
      <c r="E250" s="538">
        <f>E252</f>
        <v>70000</v>
      </c>
      <c r="F250" s="700">
        <f>F251</f>
        <v>53286</v>
      </c>
      <c r="G250" s="701">
        <f>F250/E250</f>
        <v>0.7612285714285715</v>
      </c>
      <c r="H250" s="702">
        <f>F250/C250</f>
        <v>2.2729056475004263</v>
      </c>
      <c r="I250" s="680"/>
      <c r="J250" s="680"/>
      <c r="K250" s="680"/>
      <c r="L250" s="680"/>
      <c r="M250" s="680"/>
      <c r="N250" s="680"/>
      <c r="O250" s="680"/>
      <c r="P250" s="680"/>
      <c r="Q250" s="680"/>
      <c r="R250" s="680"/>
      <c r="S250" s="680"/>
      <c r="T250" s="680"/>
      <c r="U250" s="680"/>
      <c r="V250" s="680"/>
      <c r="W250" s="680"/>
      <c r="X250" s="681"/>
      <c r="Y250" s="681"/>
      <c r="Z250" s="681"/>
      <c r="AA250" s="681"/>
    </row>
    <row r="251" spans="1:27" ht="12.75">
      <c r="A251" s="780">
        <v>35</v>
      </c>
      <c r="B251" s="781" t="s">
        <v>87</v>
      </c>
      <c r="C251" s="544">
        <f t="shared" si="27"/>
        <v>23444</v>
      </c>
      <c r="D251" s="545">
        <f t="shared" si="27"/>
        <v>70000</v>
      </c>
      <c r="E251" s="546">
        <f>E252</f>
        <v>70000</v>
      </c>
      <c r="F251" s="703">
        <f>F252</f>
        <v>53286</v>
      </c>
      <c r="G251" s="704">
        <f>F251/E251</f>
        <v>0.7612285714285715</v>
      </c>
      <c r="H251" s="705">
        <f>F251/C251</f>
        <v>2.2729056475004263</v>
      </c>
      <c r="I251" s="680"/>
      <c r="J251" s="680"/>
      <c r="K251" s="680"/>
      <c r="L251" s="680"/>
      <c r="M251" s="680"/>
      <c r="N251" s="680"/>
      <c r="O251" s="680"/>
      <c r="P251" s="680"/>
      <c r="Q251" s="680"/>
      <c r="R251" s="680"/>
      <c r="S251" s="680"/>
      <c r="T251" s="680"/>
      <c r="U251" s="680"/>
      <c r="V251" s="680"/>
      <c r="W251" s="680"/>
      <c r="X251" s="681"/>
      <c r="Y251" s="681"/>
      <c r="Z251" s="681"/>
      <c r="AA251" s="681"/>
    </row>
    <row r="252" spans="1:27" ht="12.75">
      <c r="A252" s="782">
        <v>352</v>
      </c>
      <c r="B252" s="783" t="s">
        <v>302</v>
      </c>
      <c r="C252" s="661">
        <f t="shared" si="27"/>
        <v>23444</v>
      </c>
      <c r="D252" s="568">
        <f t="shared" si="27"/>
        <v>70000</v>
      </c>
      <c r="E252" s="569">
        <f>E253</f>
        <v>70000</v>
      </c>
      <c r="F252" s="694">
        <f>F253</f>
        <v>53286</v>
      </c>
      <c r="G252" s="556">
        <f>F252/E252</f>
        <v>0.7612285714285715</v>
      </c>
      <c r="H252" s="557">
        <f>F252/C252</f>
        <v>2.2729056475004263</v>
      </c>
      <c r="I252" s="680"/>
      <c r="J252" s="680"/>
      <c r="K252" s="680"/>
      <c r="L252" s="680"/>
      <c r="M252" s="680"/>
      <c r="N252" s="680"/>
      <c r="O252" s="680"/>
      <c r="P252" s="680"/>
      <c r="Q252" s="680"/>
      <c r="R252" s="680"/>
      <c r="S252" s="680"/>
      <c r="T252" s="680"/>
      <c r="U252" s="680"/>
      <c r="V252" s="680"/>
      <c r="W252" s="680"/>
      <c r="X252" s="681"/>
      <c r="Y252" s="681"/>
      <c r="Z252" s="681"/>
      <c r="AA252" s="681"/>
    </row>
    <row r="253" spans="1:27" ht="12.75">
      <c r="A253" s="784">
        <v>352</v>
      </c>
      <c r="B253" s="785" t="s">
        <v>303</v>
      </c>
      <c r="C253" s="572">
        <v>23444</v>
      </c>
      <c r="D253" s="561">
        <v>70000</v>
      </c>
      <c r="E253" s="562">
        <v>70000</v>
      </c>
      <c r="F253" s="604">
        <v>53286</v>
      </c>
      <c r="G253" s="564">
        <f>F253/E253</f>
        <v>0.7612285714285715</v>
      </c>
      <c r="H253" s="565">
        <f>F253/C253</f>
        <v>2.2729056475004263</v>
      </c>
      <c r="I253" s="680"/>
      <c r="J253" s="680"/>
      <c r="K253" s="680"/>
      <c r="L253" s="680"/>
      <c r="M253" s="680"/>
      <c r="N253" s="680"/>
      <c r="O253" s="680"/>
      <c r="P253" s="680"/>
      <c r="Q253" s="680"/>
      <c r="R253" s="680"/>
      <c r="S253" s="680"/>
      <c r="T253" s="680"/>
      <c r="U253" s="680"/>
      <c r="V253" s="680"/>
      <c r="W253" s="680"/>
      <c r="X253" s="681"/>
      <c r="Y253" s="681"/>
      <c r="Z253" s="681"/>
      <c r="AA253" s="681"/>
    </row>
    <row r="254" spans="1:27" ht="12.75">
      <c r="A254" s="786"/>
      <c r="B254" s="787" t="s">
        <v>304</v>
      </c>
      <c r="C254" s="788"/>
      <c r="D254" s="730"/>
      <c r="E254" s="731"/>
      <c r="F254" s="732"/>
      <c r="G254" s="733"/>
      <c r="H254" s="734"/>
      <c r="I254" s="680"/>
      <c r="J254" s="680"/>
      <c r="K254" s="680"/>
      <c r="L254" s="680"/>
      <c r="M254" s="680"/>
      <c r="N254" s="680"/>
      <c r="O254" s="680"/>
      <c r="P254" s="680"/>
      <c r="Q254" s="680"/>
      <c r="R254" s="680"/>
      <c r="S254" s="680"/>
      <c r="T254" s="680"/>
      <c r="U254" s="680"/>
      <c r="V254" s="680"/>
      <c r="W254" s="680"/>
      <c r="X254" s="681"/>
      <c r="Y254" s="681"/>
      <c r="Z254" s="681"/>
      <c r="AA254" s="681"/>
    </row>
    <row r="255" spans="1:27" ht="12.75">
      <c r="A255" s="789" t="s">
        <v>305</v>
      </c>
      <c r="B255" s="789"/>
      <c r="C255" s="790">
        <v>304059</v>
      </c>
      <c r="D255" s="224">
        <f>D256+D264+D272+D279</f>
        <v>255000</v>
      </c>
      <c r="E255" s="225">
        <f>E256+E264+E272+E279</f>
        <v>255000</v>
      </c>
      <c r="F255" s="426">
        <f>F256+F264+F272+F279</f>
        <v>196380</v>
      </c>
      <c r="G255" s="512">
        <f>F255/E255</f>
        <v>0.7701176470588236</v>
      </c>
      <c r="H255" s="513">
        <f>F255/C255</f>
        <v>0.6458614939863645</v>
      </c>
      <c r="I255" s="680"/>
      <c r="J255" s="680"/>
      <c r="K255" s="680"/>
      <c r="L255" s="680"/>
      <c r="M255" s="680"/>
      <c r="N255" s="680"/>
      <c r="O255" s="680"/>
      <c r="P255" s="680"/>
      <c r="Q255" s="680"/>
      <c r="R255" s="680"/>
      <c r="S255" s="680"/>
      <c r="T255" s="680"/>
      <c r="U255" s="680"/>
      <c r="V255" s="680"/>
      <c r="W255" s="680"/>
      <c r="X255" s="681"/>
      <c r="Y255" s="681"/>
      <c r="Z255" s="681"/>
      <c r="AA255" s="681"/>
    </row>
    <row r="256" spans="1:27" ht="12.75">
      <c r="A256" s="791" t="s">
        <v>306</v>
      </c>
      <c r="B256" s="792" t="s">
        <v>307</v>
      </c>
      <c r="C256" s="793">
        <f>C260</f>
        <v>0</v>
      </c>
      <c r="D256" s="472">
        <f>D260</f>
        <v>100000</v>
      </c>
      <c r="E256" s="473">
        <f>E260</f>
        <v>100000</v>
      </c>
      <c r="F256" s="434">
        <v>74649</v>
      </c>
      <c r="G256" s="518">
        <f>F256/E256</f>
        <v>0.74649</v>
      </c>
      <c r="H256" s="519"/>
      <c r="I256" s="680"/>
      <c r="J256" s="680"/>
      <c r="K256" s="680"/>
      <c r="L256" s="680"/>
      <c r="M256" s="680"/>
      <c r="N256" s="680"/>
      <c r="O256" s="680"/>
      <c r="P256" s="680"/>
      <c r="Q256" s="680"/>
      <c r="R256" s="680"/>
      <c r="S256" s="680"/>
      <c r="T256" s="680"/>
      <c r="U256" s="680"/>
      <c r="V256" s="680"/>
      <c r="W256" s="680"/>
      <c r="X256" s="681"/>
      <c r="Y256" s="681"/>
      <c r="Z256" s="681"/>
      <c r="AA256" s="681"/>
    </row>
    <row r="257" spans="1:27" ht="12.75">
      <c r="A257" s="794"/>
      <c r="B257" s="792" t="s">
        <v>308</v>
      </c>
      <c r="C257" s="750"/>
      <c r="D257" s="472"/>
      <c r="E257" s="473"/>
      <c r="F257" s="434"/>
      <c r="G257" s="518"/>
      <c r="H257" s="519"/>
      <c r="I257" s="680"/>
      <c r="J257" s="680"/>
      <c r="K257" s="680"/>
      <c r="L257" s="680"/>
      <c r="M257" s="680"/>
      <c r="N257" s="680"/>
      <c r="O257" s="680"/>
      <c r="P257" s="680"/>
      <c r="Q257" s="680"/>
      <c r="R257" s="680"/>
      <c r="S257" s="680"/>
      <c r="T257" s="680"/>
      <c r="U257" s="680"/>
      <c r="V257" s="680"/>
      <c r="W257" s="680"/>
      <c r="X257" s="681"/>
      <c r="Y257" s="681"/>
      <c r="Z257" s="681"/>
      <c r="AA257" s="681"/>
    </row>
    <row r="258" spans="1:27" ht="12.75">
      <c r="A258" s="795"/>
      <c r="B258" s="752" t="s">
        <v>309</v>
      </c>
      <c r="C258" s="753"/>
      <c r="D258" s="472"/>
      <c r="E258" s="473"/>
      <c r="F258" s="434"/>
      <c r="G258" s="518"/>
      <c r="H258" s="519"/>
      <c r="I258" s="680"/>
      <c r="J258" s="680"/>
      <c r="K258" s="680"/>
      <c r="L258" s="680"/>
      <c r="M258" s="680"/>
      <c r="N258" s="680"/>
      <c r="O258" s="680"/>
      <c r="P258" s="680"/>
      <c r="Q258" s="680"/>
      <c r="R258" s="680"/>
      <c r="S258" s="680"/>
      <c r="T258" s="680"/>
      <c r="U258" s="680"/>
      <c r="V258" s="680"/>
      <c r="W258" s="680"/>
      <c r="X258" s="681"/>
      <c r="Y258" s="681"/>
      <c r="Z258" s="681"/>
      <c r="AA258" s="681"/>
    </row>
    <row r="259" spans="1:27" ht="12.75">
      <c r="A259" s="796" t="s">
        <v>310</v>
      </c>
      <c r="B259" s="755" t="s">
        <v>130</v>
      </c>
      <c r="C259" s="756"/>
      <c r="D259" s="217"/>
      <c r="E259" s="218"/>
      <c r="F259" s="697"/>
      <c r="G259" s="698"/>
      <c r="H259" s="699"/>
      <c r="I259" s="680"/>
      <c r="J259" s="680"/>
      <c r="K259" s="680"/>
      <c r="L259" s="680"/>
      <c r="M259" s="680"/>
      <c r="N259" s="680"/>
      <c r="O259" s="680"/>
      <c r="P259" s="680"/>
      <c r="Q259" s="680"/>
      <c r="R259" s="680"/>
      <c r="S259" s="680"/>
      <c r="T259" s="680"/>
      <c r="U259" s="680"/>
      <c r="V259" s="680"/>
      <c r="W259" s="680"/>
      <c r="X259" s="681"/>
      <c r="Y259" s="681"/>
      <c r="Z259" s="681"/>
      <c r="AA259" s="681"/>
    </row>
    <row r="260" spans="1:27" ht="12.75">
      <c r="A260" s="534">
        <v>3</v>
      </c>
      <c r="B260" s="535" t="s">
        <v>131</v>
      </c>
      <c r="C260" s="657">
        <f aca="true" t="shared" si="28" ref="C260:E262">C261</f>
        <v>0</v>
      </c>
      <c r="D260" s="590">
        <f t="shared" si="28"/>
        <v>100000</v>
      </c>
      <c r="E260" s="538">
        <f t="shared" si="28"/>
        <v>100000</v>
      </c>
      <c r="F260" s="700">
        <f>F261</f>
        <v>78265</v>
      </c>
      <c r="G260" s="701">
        <f>F260/E260</f>
        <v>0.78265</v>
      </c>
      <c r="H260" s="702"/>
      <c r="I260" s="680"/>
      <c r="J260" s="680"/>
      <c r="K260" s="680"/>
      <c r="L260" s="680"/>
      <c r="M260" s="680"/>
      <c r="N260" s="680"/>
      <c r="O260" s="680"/>
      <c r="P260" s="680"/>
      <c r="Q260" s="680"/>
      <c r="R260" s="680"/>
      <c r="S260" s="680"/>
      <c r="T260" s="680"/>
      <c r="U260" s="680"/>
      <c r="V260" s="680"/>
      <c r="W260" s="680"/>
      <c r="X260" s="681"/>
      <c r="Y260" s="681"/>
      <c r="Z260" s="681"/>
      <c r="AA260" s="681"/>
    </row>
    <row r="261" spans="1:27" ht="12.75">
      <c r="A261" s="542">
        <v>38</v>
      </c>
      <c r="B261" s="543" t="s">
        <v>95</v>
      </c>
      <c r="C261" s="722">
        <f t="shared" si="28"/>
        <v>0</v>
      </c>
      <c r="D261" s="545">
        <f t="shared" si="28"/>
        <v>100000</v>
      </c>
      <c r="E261" s="546">
        <f t="shared" si="28"/>
        <v>100000</v>
      </c>
      <c r="F261" s="703">
        <f>F262</f>
        <v>78265</v>
      </c>
      <c r="G261" s="704">
        <f>F261/E261</f>
        <v>0.78265</v>
      </c>
      <c r="H261" s="705"/>
      <c r="I261" s="680"/>
      <c r="J261" s="680"/>
      <c r="K261" s="680"/>
      <c r="L261" s="680"/>
      <c r="M261" s="680"/>
      <c r="N261" s="680"/>
      <c r="O261" s="680"/>
      <c r="P261" s="680"/>
      <c r="Q261" s="680"/>
      <c r="R261" s="680"/>
      <c r="S261" s="680"/>
      <c r="T261" s="680"/>
      <c r="U261" s="680"/>
      <c r="V261" s="680"/>
      <c r="W261" s="680"/>
      <c r="X261" s="681"/>
      <c r="Y261" s="681"/>
      <c r="Z261" s="681"/>
      <c r="AA261" s="681"/>
    </row>
    <row r="262" spans="1:27" ht="12.75">
      <c r="A262" s="675">
        <v>381</v>
      </c>
      <c r="B262" s="797" t="s">
        <v>268</v>
      </c>
      <c r="C262" s="757">
        <f t="shared" si="28"/>
        <v>0</v>
      </c>
      <c r="D262" s="568">
        <f t="shared" si="28"/>
        <v>100000</v>
      </c>
      <c r="E262" s="569">
        <f t="shared" si="28"/>
        <v>100000</v>
      </c>
      <c r="F262" s="694">
        <f>F263</f>
        <v>78265</v>
      </c>
      <c r="G262" s="556">
        <f>F262/E262</f>
        <v>0.78265</v>
      </c>
      <c r="H262" s="557"/>
      <c r="I262" s="680"/>
      <c r="J262" s="680"/>
      <c r="K262" s="680"/>
      <c r="L262" s="680"/>
      <c r="M262" s="680"/>
      <c r="N262" s="680"/>
      <c r="O262" s="680"/>
      <c r="P262" s="680"/>
      <c r="Q262" s="680"/>
      <c r="R262" s="680"/>
      <c r="S262" s="680"/>
      <c r="T262" s="680"/>
      <c r="U262" s="680"/>
      <c r="V262" s="680"/>
      <c r="W262" s="680"/>
      <c r="X262" s="681"/>
      <c r="Y262" s="681"/>
      <c r="Z262" s="681"/>
      <c r="AA262" s="681"/>
    </row>
    <row r="263" spans="1:27" ht="12.75">
      <c r="A263" s="677">
        <v>381</v>
      </c>
      <c r="B263" s="798" t="s">
        <v>268</v>
      </c>
      <c r="C263" s="758"/>
      <c r="D263" s="561">
        <v>100000</v>
      </c>
      <c r="E263" s="562">
        <v>100000</v>
      </c>
      <c r="F263" s="604">
        <v>78265</v>
      </c>
      <c r="G263" s="564">
        <f>F263/E263</f>
        <v>0.78265</v>
      </c>
      <c r="H263" s="565"/>
      <c r="I263" s="680"/>
      <c r="J263" s="680"/>
      <c r="K263" s="680"/>
      <c r="L263" s="680"/>
      <c r="M263" s="680"/>
      <c r="N263" s="680"/>
      <c r="O263" s="680"/>
      <c r="P263" s="680"/>
      <c r="Q263" s="680"/>
      <c r="R263" s="680"/>
      <c r="S263" s="680"/>
      <c r="T263" s="680"/>
      <c r="U263" s="680"/>
      <c r="V263" s="680"/>
      <c r="W263" s="680"/>
      <c r="X263" s="681"/>
      <c r="Y263" s="681"/>
      <c r="Z263" s="681"/>
      <c r="AA263" s="681"/>
    </row>
    <row r="264" spans="1:27" ht="21.75">
      <c r="A264" s="799" t="s">
        <v>311</v>
      </c>
      <c r="B264" s="800" t="s">
        <v>312</v>
      </c>
      <c r="C264" s="750">
        <f>C268</f>
        <v>0</v>
      </c>
      <c r="D264" s="472">
        <f>D268</f>
        <v>10000</v>
      </c>
      <c r="E264" s="473">
        <f>E268</f>
        <v>10000</v>
      </c>
      <c r="F264" s="434">
        <v>8616</v>
      </c>
      <c r="G264" s="518">
        <f>F264/E264</f>
        <v>0.8616</v>
      </c>
      <c r="H264" s="519"/>
      <c r="I264" s="680"/>
      <c r="J264" s="680"/>
      <c r="K264" s="680"/>
      <c r="L264" s="680"/>
      <c r="M264" s="680"/>
      <c r="N264" s="680"/>
      <c r="O264" s="680"/>
      <c r="P264" s="680"/>
      <c r="Q264" s="680"/>
      <c r="R264" s="680"/>
      <c r="S264" s="680"/>
      <c r="T264" s="680"/>
      <c r="U264" s="680"/>
      <c r="V264" s="680"/>
      <c r="W264" s="680"/>
      <c r="X264" s="681"/>
      <c r="Y264" s="681"/>
      <c r="Z264" s="681"/>
      <c r="AA264" s="681"/>
    </row>
    <row r="265" spans="1:27" ht="12.75">
      <c r="A265" s="801" t="s">
        <v>313</v>
      </c>
      <c r="B265" s="761" t="s">
        <v>314</v>
      </c>
      <c r="C265" s="750"/>
      <c r="D265" s="472"/>
      <c r="E265" s="473"/>
      <c r="F265" s="434"/>
      <c r="G265" s="518"/>
      <c r="H265" s="519"/>
      <c r="I265" s="680"/>
      <c r="J265" s="680"/>
      <c r="K265" s="680"/>
      <c r="L265" s="680"/>
      <c r="M265" s="680"/>
      <c r="N265" s="680"/>
      <c r="O265" s="680"/>
      <c r="P265" s="680"/>
      <c r="Q265" s="680"/>
      <c r="R265" s="680"/>
      <c r="S265" s="680"/>
      <c r="T265" s="680"/>
      <c r="U265" s="680"/>
      <c r="V265" s="680"/>
      <c r="W265" s="680"/>
      <c r="X265" s="681"/>
      <c r="Y265" s="681"/>
      <c r="Z265" s="681"/>
      <c r="AA265" s="681"/>
    </row>
    <row r="266" spans="1:27" ht="12.75">
      <c r="A266" s="802"/>
      <c r="B266" s="761" t="s">
        <v>309</v>
      </c>
      <c r="C266" s="750"/>
      <c r="D266" s="472"/>
      <c r="E266" s="473"/>
      <c r="F266" s="434"/>
      <c r="G266" s="518"/>
      <c r="H266" s="519"/>
      <c r="I266" s="680"/>
      <c r="J266" s="680"/>
      <c r="K266" s="680"/>
      <c r="L266" s="680"/>
      <c r="M266" s="680"/>
      <c r="N266" s="680"/>
      <c r="O266" s="680"/>
      <c r="P266" s="680"/>
      <c r="Q266" s="680"/>
      <c r="R266" s="680"/>
      <c r="S266" s="680"/>
      <c r="T266" s="680"/>
      <c r="U266" s="680"/>
      <c r="V266" s="680"/>
      <c r="W266" s="680"/>
      <c r="X266" s="681"/>
      <c r="Y266" s="681"/>
      <c r="Z266" s="681"/>
      <c r="AA266" s="681"/>
    </row>
    <row r="267" spans="1:27" ht="12.75">
      <c r="A267" s="803" t="s">
        <v>310</v>
      </c>
      <c r="B267" s="804" t="s">
        <v>130</v>
      </c>
      <c r="C267" s="762"/>
      <c r="D267" s="217"/>
      <c r="E267" s="218"/>
      <c r="F267" s="697"/>
      <c r="G267" s="698"/>
      <c r="H267" s="699"/>
      <c r="I267" s="680"/>
      <c r="J267" s="680"/>
      <c r="K267" s="680"/>
      <c r="L267" s="680"/>
      <c r="M267" s="680"/>
      <c r="N267" s="680"/>
      <c r="O267" s="680"/>
      <c r="P267" s="680"/>
      <c r="Q267" s="680"/>
      <c r="R267" s="680"/>
      <c r="S267" s="680"/>
      <c r="T267" s="680"/>
      <c r="U267" s="680"/>
      <c r="V267" s="680"/>
      <c r="W267" s="680"/>
      <c r="X267" s="681"/>
      <c r="Y267" s="681"/>
      <c r="Z267" s="681"/>
      <c r="AA267" s="681"/>
    </row>
    <row r="268" spans="1:27" ht="12.75">
      <c r="A268" s="534">
        <v>3</v>
      </c>
      <c r="B268" s="535" t="s">
        <v>131</v>
      </c>
      <c r="C268" s="657">
        <f aca="true" t="shared" si="29" ref="C268:E270">C269</f>
        <v>0</v>
      </c>
      <c r="D268" s="590">
        <f t="shared" si="29"/>
        <v>10000</v>
      </c>
      <c r="E268" s="538">
        <f t="shared" si="29"/>
        <v>10000</v>
      </c>
      <c r="F268" s="700">
        <f>F269</f>
        <v>3616</v>
      </c>
      <c r="G268" s="701">
        <f>F268/E268</f>
        <v>0.3616</v>
      </c>
      <c r="H268" s="702"/>
      <c r="I268" s="680"/>
      <c r="J268" s="680"/>
      <c r="K268" s="680"/>
      <c r="L268" s="680"/>
      <c r="M268" s="680"/>
      <c r="N268" s="680"/>
      <c r="O268" s="680"/>
      <c r="P268" s="680"/>
      <c r="Q268" s="680"/>
      <c r="R268" s="680"/>
      <c r="S268" s="680"/>
      <c r="T268" s="680"/>
      <c r="U268" s="680"/>
      <c r="V268" s="680"/>
      <c r="W268" s="680"/>
      <c r="X268" s="681"/>
      <c r="Y268" s="681"/>
      <c r="Z268" s="681"/>
      <c r="AA268" s="681"/>
    </row>
    <row r="269" spans="1:27" ht="12.75">
      <c r="A269" s="542">
        <v>38</v>
      </c>
      <c r="B269" s="543" t="s">
        <v>95</v>
      </c>
      <c r="C269" s="722">
        <f t="shared" si="29"/>
        <v>0</v>
      </c>
      <c r="D269" s="545">
        <f t="shared" si="29"/>
        <v>10000</v>
      </c>
      <c r="E269" s="546">
        <f t="shared" si="29"/>
        <v>10000</v>
      </c>
      <c r="F269" s="703">
        <f>F270</f>
        <v>3616</v>
      </c>
      <c r="G269" s="704">
        <f>F269/E269</f>
        <v>0.3616</v>
      </c>
      <c r="H269" s="705"/>
      <c r="I269" s="680"/>
      <c r="J269" s="680"/>
      <c r="K269" s="680"/>
      <c r="L269" s="680"/>
      <c r="M269" s="680"/>
      <c r="N269" s="680"/>
      <c r="O269" s="680"/>
      <c r="P269" s="680"/>
      <c r="Q269" s="680"/>
      <c r="R269" s="680"/>
      <c r="S269" s="680"/>
      <c r="T269" s="680"/>
      <c r="U269" s="680"/>
      <c r="V269" s="680"/>
      <c r="W269" s="680"/>
      <c r="X269" s="681"/>
      <c r="Y269" s="681"/>
      <c r="Z269" s="681"/>
      <c r="AA269" s="681"/>
    </row>
    <row r="270" spans="1:27" ht="12.75">
      <c r="A270" s="805">
        <v>381</v>
      </c>
      <c r="B270" s="806" t="s">
        <v>315</v>
      </c>
      <c r="C270" s="757">
        <f t="shared" si="29"/>
        <v>0</v>
      </c>
      <c r="D270" s="568">
        <f t="shared" si="29"/>
        <v>10000</v>
      </c>
      <c r="E270" s="569">
        <f t="shared" si="29"/>
        <v>10000</v>
      </c>
      <c r="F270" s="694">
        <f>F271</f>
        <v>3616</v>
      </c>
      <c r="G270" s="556">
        <f>F270/E270</f>
        <v>0.3616</v>
      </c>
      <c r="H270" s="557"/>
      <c r="I270" s="680"/>
      <c r="J270" s="680"/>
      <c r="K270" s="680"/>
      <c r="L270" s="680"/>
      <c r="M270" s="680"/>
      <c r="N270" s="680"/>
      <c r="O270" s="680"/>
      <c r="P270" s="680"/>
      <c r="Q270" s="680"/>
      <c r="R270" s="680"/>
      <c r="S270" s="680"/>
      <c r="T270" s="680"/>
      <c r="U270" s="680"/>
      <c r="V270" s="680"/>
      <c r="W270" s="680"/>
      <c r="X270" s="681"/>
      <c r="Y270" s="681"/>
      <c r="Z270" s="681"/>
      <c r="AA270" s="681"/>
    </row>
    <row r="271" spans="1:27" ht="12.75">
      <c r="A271" s="807">
        <v>381</v>
      </c>
      <c r="B271" s="755" t="s">
        <v>96</v>
      </c>
      <c r="C271" s="808"/>
      <c r="D271" s="561">
        <v>10000</v>
      </c>
      <c r="E271" s="562">
        <v>10000</v>
      </c>
      <c r="F271" s="604">
        <v>3616</v>
      </c>
      <c r="G271" s="564">
        <f>F271/E271</f>
        <v>0.3616</v>
      </c>
      <c r="H271" s="565"/>
      <c r="I271" s="680"/>
      <c r="J271" s="680"/>
      <c r="K271" s="680"/>
      <c r="L271" s="680"/>
      <c r="M271" s="680"/>
      <c r="N271" s="680"/>
      <c r="O271" s="680"/>
      <c r="P271" s="680"/>
      <c r="Q271" s="680"/>
      <c r="R271" s="680"/>
      <c r="S271" s="680"/>
      <c r="T271" s="680"/>
      <c r="U271" s="680"/>
      <c r="V271" s="680"/>
      <c r="W271" s="680"/>
      <c r="X271" s="681"/>
      <c r="Y271" s="681"/>
      <c r="Z271" s="681"/>
      <c r="AA271" s="681"/>
    </row>
    <row r="272" spans="1:27" ht="12.75">
      <c r="A272" s="759" t="s">
        <v>316</v>
      </c>
      <c r="B272" s="800" t="s">
        <v>317</v>
      </c>
      <c r="C272" s="753">
        <f>C275</f>
        <v>0</v>
      </c>
      <c r="D272" s="472">
        <f>D275</f>
        <v>110000</v>
      </c>
      <c r="E272" s="473">
        <f>E275</f>
        <v>110000</v>
      </c>
      <c r="F272" s="434">
        <f>F275</f>
        <v>87600</v>
      </c>
      <c r="G272" s="518">
        <f>F272/E272</f>
        <v>0.7963636363636364</v>
      </c>
      <c r="H272" s="519"/>
      <c r="I272" s="680"/>
      <c r="J272" s="680"/>
      <c r="K272" s="680"/>
      <c r="L272" s="680"/>
      <c r="M272" s="680"/>
      <c r="N272" s="680"/>
      <c r="O272" s="680"/>
      <c r="P272" s="680"/>
      <c r="Q272" s="680"/>
      <c r="R272" s="680"/>
      <c r="S272" s="680"/>
      <c r="T272" s="680"/>
      <c r="U272" s="680"/>
      <c r="V272" s="680"/>
      <c r="W272" s="680"/>
      <c r="X272" s="681"/>
      <c r="Y272" s="681"/>
      <c r="Z272" s="681"/>
      <c r="AA272" s="681"/>
    </row>
    <row r="273" spans="1:27" ht="12.75">
      <c r="A273" s="751"/>
      <c r="B273" s="809" t="s">
        <v>309</v>
      </c>
      <c r="C273" s="750"/>
      <c r="D273" s="472"/>
      <c r="E273" s="473"/>
      <c r="F273" s="434"/>
      <c r="G273" s="518"/>
      <c r="H273" s="519"/>
      <c r="I273" s="680"/>
      <c r="J273" s="680"/>
      <c r="K273" s="680"/>
      <c r="L273" s="680"/>
      <c r="M273" s="680"/>
      <c r="N273" s="680"/>
      <c r="O273" s="680"/>
      <c r="P273" s="680"/>
      <c r="Q273" s="680"/>
      <c r="R273" s="680"/>
      <c r="S273" s="680"/>
      <c r="T273" s="680"/>
      <c r="U273" s="680"/>
      <c r="V273" s="680"/>
      <c r="W273" s="680"/>
      <c r="X273" s="681"/>
      <c r="Y273" s="681"/>
      <c r="Z273" s="681"/>
      <c r="AA273" s="681"/>
    </row>
    <row r="274" spans="1:27" ht="12.75">
      <c r="A274" s="754" t="s">
        <v>310</v>
      </c>
      <c r="B274" s="810" t="s">
        <v>130</v>
      </c>
      <c r="C274" s="762"/>
      <c r="D274" s="217"/>
      <c r="E274" s="218"/>
      <c r="F274" s="697"/>
      <c r="G274" s="698"/>
      <c r="H274" s="699"/>
      <c r="I274" s="680"/>
      <c r="J274" s="680"/>
      <c r="K274" s="680"/>
      <c r="L274" s="680"/>
      <c r="M274" s="680"/>
      <c r="N274" s="680"/>
      <c r="O274" s="680"/>
      <c r="P274" s="680"/>
      <c r="Q274" s="680"/>
      <c r="R274" s="680"/>
      <c r="S274" s="680"/>
      <c r="T274" s="680"/>
      <c r="U274" s="680"/>
      <c r="V274" s="680"/>
      <c r="W274" s="680"/>
      <c r="X274" s="681"/>
      <c r="Y274" s="681"/>
      <c r="Z274" s="681"/>
      <c r="AA274" s="681"/>
    </row>
    <row r="275" spans="1:27" ht="12.75">
      <c r="A275" s="534">
        <v>3</v>
      </c>
      <c r="B275" s="535" t="s">
        <v>131</v>
      </c>
      <c r="C275" s="657">
        <f aca="true" t="shared" si="30" ref="C275:E277">C276</f>
        <v>0</v>
      </c>
      <c r="D275" s="590">
        <f t="shared" si="30"/>
        <v>110000</v>
      </c>
      <c r="E275" s="538">
        <f t="shared" si="30"/>
        <v>110000</v>
      </c>
      <c r="F275" s="700">
        <f>F276</f>
        <v>87600</v>
      </c>
      <c r="G275" s="701">
        <f>F275/E275</f>
        <v>0.7963636363636364</v>
      </c>
      <c r="H275" s="702"/>
      <c r="I275" s="680"/>
      <c r="J275" s="680"/>
      <c r="K275" s="680"/>
      <c r="L275" s="680"/>
      <c r="M275" s="680"/>
      <c r="N275" s="680"/>
      <c r="O275" s="680"/>
      <c r="P275" s="680"/>
      <c r="Q275" s="680"/>
      <c r="R275" s="680"/>
      <c r="S275" s="680"/>
      <c r="T275" s="680"/>
      <c r="U275" s="680"/>
      <c r="V275" s="680"/>
      <c r="W275" s="680"/>
      <c r="X275" s="681"/>
      <c r="Y275" s="681"/>
      <c r="Z275" s="681"/>
      <c r="AA275" s="681"/>
    </row>
    <row r="276" spans="1:27" ht="21.75">
      <c r="A276" s="690">
        <v>37</v>
      </c>
      <c r="B276" s="811" t="s">
        <v>318</v>
      </c>
      <c r="C276" s="722">
        <f t="shared" si="30"/>
        <v>0</v>
      </c>
      <c r="D276" s="545">
        <f t="shared" si="30"/>
        <v>110000</v>
      </c>
      <c r="E276" s="546">
        <f t="shared" si="30"/>
        <v>110000</v>
      </c>
      <c r="F276" s="703">
        <f>F277</f>
        <v>87600</v>
      </c>
      <c r="G276" s="704">
        <f>F276/E276</f>
        <v>0.7963636363636364</v>
      </c>
      <c r="H276" s="705"/>
      <c r="I276" s="680"/>
      <c r="J276" s="680"/>
      <c r="K276" s="680"/>
      <c r="L276" s="680"/>
      <c r="M276" s="680"/>
      <c r="N276" s="680"/>
      <c r="O276" s="680"/>
      <c r="P276" s="680"/>
      <c r="Q276" s="680"/>
      <c r="R276" s="680"/>
      <c r="S276" s="680"/>
      <c r="T276" s="680"/>
      <c r="U276" s="680"/>
      <c r="V276" s="680"/>
      <c r="W276" s="680"/>
      <c r="X276" s="681"/>
      <c r="Y276" s="681"/>
      <c r="Z276" s="681"/>
      <c r="AA276" s="681"/>
    </row>
    <row r="277" spans="1:27" ht="12.75">
      <c r="A277" s="693">
        <v>372</v>
      </c>
      <c r="B277" s="797" t="s">
        <v>319</v>
      </c>
      <c r="C277" s="757">
        <f t="shared" si="30"/>
        <v>0</v>
      </c>
      <c r="D277" s="568">
        <f t="shared" si="30"/>
        <v>110000</v>
      </c>
      <c r="E277" s="569">
        <f t="shared" si="30"/>
        <v>110000</v>
      </c>
      <c r="F277" s="694">
        <f>F278</f>
        <v>87600</v>
      </c>
      <c r="G277" s="556">
        <f>F277/E277</f>
        <v>0.7963636363636364</v>
      </c>
      <c r="H277" s="557"/>
      <c r="I277" s="680"/>
      <c r="J277" s="680"/>
      <c r="K277" s="680"/>
      <c r="L277" s="680"/>
      <c r="M277" s="680"/>
      <c r="N277" s="680"/>
      <c r="O277" s="680"/>
      <c r="P277" s="680"/>
      <c r="Q277" s="680"/>
      <c r="R277" s="680"/>
      <c r="S277" s="680"/>
      <c r="T277" s="680"/>
      <c r="U277" s="680"/>
      <c r="V277" s="680"/>
      <c r="W277" s="680"/>
      <c r="X277" s="681"/>
      <c r="Y277" s="681"/>
      <c r="Z277" s="681"/>
      <c r="AA277" s="681"/>
    </row>
    <row r="278" spans="1:27" ht="12.75">
      <c r="A278" s="812">
        <v>372</v>
      </c>
      <c r="B278" s="813" t="s">
        <v>319</v>
      </c>
      <c r="C278" s="808"/>
      <c r="D278" s="561">
        <v>110000</v>
      </c>
      <c r="E278" s="562">
        <v>110000</v>
      </c>
      <c r="F278" s="604">
        <v>87600</v>
      </c>
      <c r="G278" s="564">
        <f>F278/E278</f>
        <v>0.7963636363636364</v>
      </c>
      <c r="H278" s="565"/>
      <c r="I278" s="680"/>
      <c r="J278" s="680"/>
      <c r="K278" s="680"/>
      <c r="L278" s="680"/>
      <c r="M278" s="680"/>
      <c r="N278" s="680"/>
      <c r="O278" s="680"/>
      <c r="P278" s="680"/>
      <c r="Q278" s="680"/>
      <c r="R278" s="680"/>
      <c r="S278" s="680"/>
      <c r="T278" s="680"/>
      <c r="U278" s="680"/>
      <c r="V278" s="680"/>
      <c r="W278" s="680"/>
      <c r="X278" s="681"/>
      <c r="Y278" s="681"/>
      <c r="Z278" s="681"/>
      <c r="AA278" s="681"/>
    </row>
    <row r="279" spans="1:27" ht="12.75">
      <c r="A279" s="759" t="s">
        <v>320</v>
      </c>
      <c r="B279" s="800" t="s">
        <v>321</v>
      </c>
      <c r="C279" s="753">
        <f>C282</f>
        <v>0</v>
      </c>
      <c r="D279" s="472">
        <f>D282</f>
        <v>35000</v>
      </c>
      <c r="E279" s="473">
        <f>E282</f>
        <v>35000</v>
      </c>
      <c r="F279" s="434">
        <f>F282</f>
        <v>25515</v>
      </c>
      <c r="G279" s="518">
        <f>F279/E279</f>
        <v>0.729</v>
      </c>
      <c r="H279" s="519"/>
      <c r="I279" s="680"/>
      <c r="J279" s="680"/>
      <c r="K279" s="680"/>
      <c r="L279" s="680"/>
      <c r="M279" s="680"/>
      <c r="N279" s="680"/>
      <c r="O279" s="680"/>
      <c r="P279" s="680"/>
      <c r="Q279" s="680"/>
      <c r="R279" s="680"/>
      <c r="S279" s="680"/>
      <c r="T279" s="680"/>
      <c r="U279" s="680"/>
      <c r="V279" s="680"/>
      <c r="W279" s="680"/>
      <c r="X279" s="681"/>
      <c r="Y279" s="681"/>
      <c r="Z279" s="681"/>
      <c r="AA279" s="681"/>
    </row>
    <row r="280" spans="1:27" ht="12.75">
      <c r="A280" s="751"/>
      <c r="B280" s="809" t="s">
        <v>309</v>
      </c>
      <c r="C280" s="750"/>
      <c r="D280" s="472"/>
      <c r="E280" s="473"/>
      <c r="F280" s="434"/>
      <c r="G280" s="518"/>
      <c r="H280" s="519"/>
      <c r="I280" s="680"/>
      <c r="J280" s="680"/>
      <c r="K280" s="680"/>
      <c r="L280" s="680"/>
      <c r="M280" s="680"/>
      <c r="N280" s="680"/>
      <c r="O280" s="680"/>
      <c r="P280" s="680"/>
      <c r="Q280" s="680"/>
      <c r="R280" s="680"/>
      <c r="S280" s="680"/>
      <c r="T280" s="680"/>
      <c r="U280" s="680"/>
      <c r="V280" s="680"/>
      <c r="W280" s="680"/>
      <c r="X280" s="681"/>
      <c r="Y280" s="681"/>
      <c r="Z280" s="681"/>
      <c r="AA280" s="681"/>
    </row>
    <row r="281" spans="1:27" ht="12.75">
      <c r="A281" s="754" t="s">
        <v>310</v>
      </c>
      <c r="B281" s="810" t="s">
        <v>130</v>
      </c>
      <c r="C281" s="762"/>
      <c r="D281" s="217"/>
      <c r="E281" s="218"/>
      <c r="F281" s="697"/>
      <c r="G281" s="698"/>
      <c r="H281" s="699"/>
      <c r="I281" s="680"/>
      <c r="J281" s="680"/>
      <c r="K281" s="680"/>
      <c r="L281" s="680"/>
      <c r="M281" s="680"/>
      <c r="N281" s="680"/>
      <c r="O281" s="680"/>
      <c r="P281" s="680"/>
      <c r="Q281" s="680"/>
      <c r="R281" s="680"/>
      <c r="S281" s="680"/>
      <c r="T281" s="680"/>
      <c r="U281" s="680"/>
      <c r="V281" s="680"/>
      <c r="W281" s="680"/>
      <c r="X281" s="681"/>
      <c r="Y281" s="681"/>
      <c r="Z281" s="681"/>
      <c r="AA281" s="681"/>
    </row>
    <row r="282" spans="1:27" ht="12.75">
      <c r="A282" s="534">
        <v>3</v>
      </c>
      <c r="B282" s="535" t="s">
        <v>131</v>
      </c>
      <c r="C282" s="657">
        <f aca="true" t="shared" si="31" ref="C282:E284">C283</f>
        <v>0</v>
      </c>
      <c r="D282" s="590">
        <f t="shared" si="31"/>
        <v>35000</v>
      </c>
      <c r="E282" s="538">
        <f t="shared" si="31"/>
        <v>35000</v>
      </c>
      <c r="F282" s="700">
        <f>F283</f>
        <v>25515</v>
      </c>
      <c r="G282" s="701">
        <f>F282/E282</f>
        <v>0.729</v>
      </c>
      <c r="H282" s="702"/>
      <c r="I282" s="680"/>
      <c r="J282" s="680"/>
      <c r="K282" s="680"/>
      <c r="L282" s="680"/>
      <c r="M282" s="680"/>
      <c r="N282" s="680"/>
      <c r="O282" s="680"/>
      <c r="P282" s="680"/>
      <c r="Q282" s="680"/>
      <c r="R282" s="680"/>
      <c r="S282" s="680"/>
      <c r="T282" s="680"/>
      <c r="U282" s="680"/>
      <c r="V282" s="680"/>
      <c r="W282" s="680"/>
      <c r="X282" s="681"/>
      <c r="Y282" s="681"/>
      <c r="Z282" s="681"/>
      <c r="AA282" s="681"/>
    </row>
    <row r="283" spans="1:27" ht="21.75">
      <c r="A283" s="690">
        <v>37</v>
      </c>
      <c r="B283" s="811" t="s">
        <v>318</v>
      </c>
      <c r="C283" s="722">
        <f t="shared" si="31"/>
        <v>0</v>
      </c>
      <c r="D283" s="545">
        <f t="shared" si="31"/>
        <v>35000</v>
      </c>
      <c r="E283" s="546">
        <f t="shared" si="31"/>
        <v>35000</v>
      </c>
      <c r="F283" s="703">
        <f>F284</f>
        <v>25515</v>
      </c>
      <c r="G283" s="704">
        <f>F283/E283</f>
        <v>0.729</v>
      </c>
      <c r="H283" s="705"/>
      <c r="I283" s="680"/>
      <c r="J283" s="680"/>
      <c r="K283" s="680"/>
      <c r="L283" s="680"/>
      <c r="M283" s="680"/>
      <c r="N283" s="680"/>
      <c r="O283" s="680"/>
      <c r="P283" s="680"/>
      <c r="Q283" s="680"/>
      <c r="R283" s="680"/>
      <c r="S283" s="680"/>
      <c r="T283" s="680"/>
      <c r="U283" s="680"/>
      <c r="V283" s="680"/>
      <c r="W283" s="680"/>
      <c r="X283" s="681"/>
      <c r="Y283" s="681"/>
      <c r="Z283" s="681"/>
      <c r="AA283" s="681"/>
    </row>
    <row r="284" spans="1:27" ht="12.75">
      <c r="A284" s="693">
        <v>372</v>
      </c>
      <c r="B284" s="797" t="s">
        <v>319</v>
      </c>
      <c r="C284" s="757">
        <f t="shared" si="31"/>
        <v>0</v>
      </c>
      <c r="D284" s="568">
        <f t="shared" si="31"/>
        <v>35000</v>
      </c>
      <c r="E284" s="569">
        <f t="shared" si="31"/>
        <v>35000</v>
      </c>
      <c r="F284" s="694">
        <f>F285</f>
        <v>25515</v>
      </c>
      <c r="G284" s="556">
        <f>F284/E284</f>
        <v>0.729</v>
      </c>
      <c r="H284" s="557"/>
      <c r="I284" s="680"/>
      <c r="J284" s="680"/>
      <c r="K284" s="680"/>
      <c r="L284" s="680"/>
      <c r="M284" s="680"/>
      <c r="N284" s="680"/>
      <c r="O284" s="680"/>
      <c r="P284" s="680"/>
      <c r="Q284" s="680"/>
      <c r="R284" s="680"/>
      <c r="S284" s="680"/>
      <c r="T284" s="680"/>
      <c r="U284" s="680"/>
      <c r="V284" s="680"/>
      <c r="W284" s="680"/>
      <c r="X284" s="681"/>
      <c r="Y284" s="681"/>
      <c r="Z284" s="681"/>
      <c r="AA284" s="681"/>
    </row>
    <row r="285" spans="1:27" ht="12.75">
      <c r="A285" s="812">
        <v>372</v>
      </c>
      <c r="B285" s="813" t="s">
        <v>319</v>
      </c>
      <c r="C285" s="808"/>
      <c r="D285" s="561">
        <v>35000</v>
      </c>
      <c r="E285" s="562">
        <v>35000</v>
      </c>
      <c r="F285" s="604">
        <v>25515</v>
      </c>
      <c r="G285" s="564">
        <f>F285/E285</f>
        <v>0.729</v>
      </c>
      <c r="H285" s="565"/>
      <c r="I285" s="680"/>
      <c r="J285" s="680"/>
      <c r="K285" s="680"/>
      <c r="L285" s="680"/>
      <c r="M285" s="680"/>
      <c r="N285" s="680"/>
      <c r="O285" s="680"/>
      <c r="P285" s="680"/>
      <c r="Q285" s="680"/>
      <c r="R285" s="680"/>
      <c r="S285" s="680"/>
      <c r="T285" s="680"/>
      <c r="U285" s="680"/>
      <c r="V285" s="680"/>
      <c r="W285" s="680"/>
      <c r="X285" s="681"/>
      <c r="Y285" s="681"/>
      <c r="Z285" s="681"/>
      <c r="AA285" s="681"/>
    </row>
    <row r="286" spans="1:27" ht="12.75">
      <c r="A286" s="814"/>
      <c r="B286" s="815" t="s">
        <v>322</v>
      </c>
      <c r="C286" s="816"/>
      <c r="D286" s="730"/>
      <c r="E286" s="731"/>
      <c r="F286" s="732"/>
      <c r="G286" s="733"/>
      <c r="H286" s="734"/>
      <c r="I286" s="680"/>
      <c r="J286" s="680"/>
      <c r="K286" s="680"/>
      <c r="L286" s="680"/>
      <c r="M286" s="680"/>
      <c r="N286" s="680"/>
      <c r="O286" s="680"/>
      <c r="P286" s="680"/>
      <c r="Q286" s="680"/>
      <c r="R286" s="680"/>
      <c r="S286" s="680"/>
      <c r="T286" s="680"/>
      <c r="U286" s="680"/>
      <c r="V286" s="680"/>
      <c r="W286" s="680"/>
      <c r="X286" s="681"/>
      <c r="Y286" s="681"/>
      <c r="Z286" s="681"/>
      <c r="AA286" s="681"/>
    </row>
    <row r="287" spans="1:27" ht="12.75">
      <c r="A287" s="789" t="s">
        <v>323</v>
      </c>
      <c r="B287" s="789"/>
      <c r="C287" s="708">
        <v>137786</v>
      </c>
      <c r="D287" s="224">
        <f>D288+D295+D302</f>
        <v>165000</v>
      </c>
      <c r="E287" s="225">
        <f>E288+E295+E302</f>
        <v>165000</v>
      </c>
      <c r="F287" s="426">
        <f>F288+F295+F302</f>
        <v>139909</v>
      </c>
      <c r="G287" s="512">
        <f>F287/E287</f>
        <v>0.8479333333333333</v>
      </c>
      <c r="H287" s="513">
        <f>F287/C287</f>
        <v>1.0154079514609613</v>
      </c>
      <c r="I287" s="680"/>
      <c r="J287" s="680"/>
      <c r="K287" s="680"/>
      <c r="L287" s="680"/>
      <c r="M287" s="680"/>
      <c r="N287" s="680"/>
      <c r="O287" s="680"/>
      <c r="P287" s="680"/>
      <c r="Q287" s="680"/>
      <c r="R287" s="680"/>
      <c r="S287" s="680"/>
      <c r="T287" s="680"/>
      <c r="U287" s="680"/>
      <c r="V287" s="680"/>
      <c r="W287" s="680"/>
      <c r="X287" s="681"/>
      <c r="Y287" s="681"/>
      <c r="Z287" s="681"/>
      <c r="AA287" s="681"/>
    </row>
    <row r="288" spans="1:27" ht="12.75">
      <c r="A288" s="817" t="s">
        <v>324</v>
      </c>
      <c r="B288" s="792" t="s">
        <v>325</v>
      </c>
      <c r="C288" s="750">
        <f>C291</f>
        <v>0</v>
      </c>
      <c r="D288" s="472">
        <f>D291</f>
        <v>60000</v>
      </c>
      <c r="E288" s="473">
        <f>E291</f>
        <v>60000</v>
      </c>
      <c r="F288" s="434">
        <f>F291</f>
        <v>50125</v>
      </c>
      <c r="G288" s="518">
        <f>F288/E288</f>
        <v>0.8354166666666667</v>
      </c>
      <c r="H288" s="519"/>
      <c r="I288" s="680"/>
      <c r="J288" s="680"/>
      <c r="K288" s="680"/>
      <c r="L288" s="680"/>
      <c r="M288" s="680"/>
      <c r="N288" s="680"/>
      <c r="O288" s="680"/>
      <c r="P288" s="680"/>
      <c r="Q288" s="680"/>
      <c r="R288" s="680"/>
      <c r="S288" s="680"/>
      <c r="T288" s="680"/>
      <c r="U288" s="680"/>
      <c r="V288" s="680"/>
      <c r="W288" s="680"/>
      <c r="X288" s="681"/>
      <c r="Y288" s="681"/>
      <c r="Z288" s="681"/>
      <c r="AA288" s="681"/>
    </row>
    <row r="289" spans="1:27" ht="12.75">
      <c r="A289" s="818"/>
      <c r="B289" s="761" t="s">
        <v>326</v>
      </c>
      <c r="C289" s="750"/>
      <c r="D289" s="472"/>
      <c r="E289" s="473"/>
      <c r="F289" s="710"/>
      <c r="G289" s="711"/>
      <c r="H289" s="712"/>
      <c r="I289" s="680"/>
      <c r="J289" s="680"/>
      <c r="K289" s="680"/>
      <c r="L289" s="680"/>
      <c r="M289" s="680"/>
      <c r="N289" s="680"/>
      <c r="O289" s="680"/>
      <c r="P289" s="680"/>
      <c r="Q289" s="680"/>
      <c r="R289" s="680"/>
      <c r="S289" s="680"/>
      <c r="T289" s="680"/>
      <c r="U289" s="680"/>
      <c r="V289" s="680"/>
      <c r="W289" s="680"/>
      <c r="X289" s="681"/>
      <c r="Y289" s="681"/>
      <c r="Z289" s="681"/>
      <c r="AA289" s="681"/>
    </row>
    <row r="290" spans="1:27" ht="12.75">
      <c r="A290" s="819" t="s">
        <v>232</v>
      </c>
      <c r="B290" s="804" t="s">
        <v>130</v>
      </c>
      <c r="C290" s="762"/>
      <c r="D290" s="217"/>
      <c r="E290" s="218"/>
      <c r="F290" s="697"/>
      <c r="G290" s="698"/>
      <c r="H290" s="699"/>
      <c r="I290" s="680"/>
      <c r="J290" s="680"/>
      <c r="K290" s="680"/>
      <c r="L290" s="680"/>
      <c r="M290" s="680"/>
      <c r="N290" s="680"/>
      <c r="O290" s="680"/>
      <c r="P290" s="680"/>
      <c r="Q290" s="680"/>
      <c r="R290" s="680"/>
      <c r="S290" s="680"/>
      <c r="T290" s="680"/>
      <c r="U290" s="680"/>
      <c r="V290" s="680"/>
      <c r="W290" s="680"/>
      <c r="X290" s="681"/>
      <c r="Y290" s="681"/>
      <c r="Z290" s="681"/>
      <c r="AA290" s="681"/>
    </row>
    <row r="291" spans="1:27" ht="12.75">
      <c r="A291" s="534">
        <v>3</v>
      </c>
      <c r="B291" s="535" t="s">
        <v>131</v>
      </c>
      <c r="C291" s="657">
        <f aca="true" t="shared" si="32" ref="C291:E293">C292</f>
        <v>0</v>
      </c>
      <c r="D291" s="590">
        <f t="shared" si="32"/>
        <v>60000</v>
      </c>
      <c r="E291" s="538">
        <f t="shared" si="32"/>
        <v>60000</v>
      </c>
      <c r="F291" s="700">
        <f>F292</f>
        <v>50125</v>
      </c>
      <c r="G291" s="701">
        <f>F291/E291</f>
        <v>0.8354166666666667</v>
      </c>
      <c r="H291" s="702"/>
      <c r="I291" s="680"/>
      <c r="J291" s="680"/>
      <c r="K291" s="680"/>
      <c r="L291" s="680"/>
      <c r="M291" s="680"/>
      <c r="N291" s="680"/>
      <c r="O291" s="680"/>
      <c r="P291" s="680"/>
      <c r="Q291" s="680"/>
      <c r="R291" s="680"/>
      <c r="S291" s="680"/>
      <c r="T291" s="680"/>
      <c r="U291" s="680"/>
      <c r="V291" s="680"/>
      <c r="W291" s="680"/>
      <c r="X291" s="681"/>
      <c r="Y291" s="681"/>
      <c r="Z291" s="681"/>
      <c r="AA291" s="681"/>
    </row>
    <row r="292" spans="1:27" ht="21.75">
      <c r="A292" s="690">
        <v>37</v>
      </c>
      <c r="B292" s="811" t="s">
        <v>318</v>
      </c>
      <c r="C292" s="722">
        <f t="shared" si="32"/>
        <v>0</v>
      </c>
      <c r="D292" s="545">
        <f t="shared" si="32"/>
        <v>60000</v>
      </c>
      <c r="E292" s="546">
        <f t="shared" si="32"/>
        <v>60000</v>
      </c>
      <c r="F292" s="703">
        <f>F293</f>
        <v>50125</v>
      </c>
      <c r="G292" s="704">
        <f>F292/E292</f>
        <v>0.8354166666666667</v>
      </c>
      <c r="H292" s="705"/>
      <c r="I292" s="680"/>
      <c r="J292" s="680"/>
      <c r="K292" s="680"/>
      <c r="L292" s="680"/>
      <c r="M292" s="680"/>
      <c r="N292" s="680"/>
      <c r="O292" s="680"/>
      <c r="P292" s="680"/>
      <c r="Q292" s="680"/>
      <c r="R292" s="680"/>
      <c r="S292" s="680"/>
      <c r="T292" s="680"/>
      <c r="U292" s="680"/>
      <c r="V292" s="680"/>
      <c r="W292" s="680"/>
      <c r="X292" s="681"/>
      <c r="Y292" s="681"/>
      <c r="Z292" s="681"/>
      <c r="AA292" s="681"/>
    </row>
    <row r="293" spans="1:27" ht="12.75">
      <c r="A293" s="693">
        <v>372</v>
      </c>
      <c r="B293" s="797" t="s">
        <v>327</v>
      </c>
      <c r="C293" s="757">
        <f t="shared" si="32"/>
        <v>0</v>
      </c>
      <c r="D293" s="568">
        <f t="shared" si="32"/>
        <v>60000</v>
      </c>
      <c r="E293" s="569">
        <f t="shared" si="32"/>
        <v>60000</v>
      </c>
      <c r="F293" s="694">
        <f>F294</f>
        <v>50125</v>
      </c>
      <c r="G293" s="556">
        <f>F293/E293</f>
        <v>0.8354166666666667</v>
      </c>
      <c r="H293" s="557"/>
      <c r="I293" s="680"/>
      <c r="J293" s="680"/>
      <c r="K293" s="680"/>
      <c r="L293" s="680"/>
      <c r="M293" s="680"/>
      <c r="N293" s="680"/>
      <c r="O293" s="680"/>
      <c r="P293" s="680"/>
      <c r="Q293" s="680"/>
      <c r="R293" s="680"/>
      <c r="S293" s="680"/>
      <c r="T293" s="680"/>
      <c r="U293" s="680"/>
      <c r="V293" s="680"/>
      <c r="W293" s="680"/>
      <c r="X293" s="681"/>
      <c r="Y293" s="681"/>
      <c r="Z293" s="681"/>
      <c r="AA293" s="681"/>
    </row>
    <row r="294" spans="1:27" ht="12.75">
      <c r="A294" s="677">
        <v>372</v>
      </c>
      <c r="B294" s="678" t="s">
        <v>327</v>
      </c>
      <c r="C294" s="758"/>
      <c r="D294" s="561">
        <v>60000</v>
      </c>
      <c r="E294" s="562">
        <v>60000</v>
      </c>
      <c r="F294" s="604">
        <v>50125</v>
      </c>
      <c r="G294" s="564">
        <f>F294/E294</f>
        <v>0.8354166666666667</v>
      </c>
      <c r="H294" s="565"/>
      <c r="I294" s="680"/>
      <c r="J294" s="680"/>
      <c r="K294" s="680"/>
      <c r="L294" s="680"/>
      <c r="M294" s="680"/>
      <c r="N294" s="680"/>
      <c r="O294" s="680"/>
      <c r="P294" s="680"/>
      <c r="Q294" s="680"/>
      <c r="R294" s="680"/>
      <c r="S294" s="680"/>
      <c r="T294" s="680"/>
      <c r="U294" s="680"/>
      <c r="V294" s="680"/>
      <c r="W294" s="680"/>
      <c r="X294" s="681"/>
      <c r="Y294" s="681"/>
      <c r="Z294" s="681"/>
      <c r="AA294" s="681"/>
    </row>
    <row r="295" spans="1:27" ht="12.75">
      <c r="A295" s="817" t="s">
        <v>328</v>
      </c>
      <c r="B295" s="792" t="s">
        <v>329</v>
      </c>
      <c r="C295" s="750">
        <f>C298</f>
        <v>0</v>
      </c>
      <c r="D295" s="472">
        <f>D298</f>
        <v>60000</v>
      </c>
      <c r="E295" s="473">
        <f>E298</f>
        <v>60000</v>
      </c>
      <c r="F295" s="434">
        <f>F298</f>
        <v>50000</v>
      </c>
      <c r="G295" s="518">
        <f>F295/E295</f>
        <v>0.8333333333333334</v>
      </c>
      <c r="H295" s="519"/>
      <c r="I295" s="680"/>
      <c r="J295" s="680"/>
      <c r="K295" s="680"/>
      <c r="L295" s="680"/>
      <c r="M295" s="680"/>
      <c r="N295" s="680"/>
      <c r="O295" s="680"/>
      <c r="P295" s="680"/>
      <c r="Q295" s="680"/>
      <c r="R295" s="680"/>
      <c r="S295" s="680"/>
      <c r="T295" s="680"/>
      <c r="U295" s="680"/>
      <c r="V295" s="680"/>
      <c r="W295" s="680"/>
      <c r="X295" s="681"/>
      <c r="Y295" s="681"/>
      <c r="Z295" s="681"/>
      <c r="AA295" s="681"/>
    </row>
    <row r="296" spans="1:27" ht="12.75">
      <c r="A296" s="818"/>
      <c r="B296" s="761" t="s">
        <v>326</v>
      </c>
      <c r="C296" s="750"/>
      <c r="D296" s="472"/>
      <c r="E296" s="473"/>
      <c r="F296" s="434"/>
      <c r="G296" s="518"/>
      <c r="H296" s="519"/>
      <c r="I296" s="680"/>
      <c r="J296" s="680"/>
      <c r="K296" s="680"/>
      <c r="L296" s="680"/>
      <c r="M296" s="680"/>
      <c r="N296" s="680"/>
      <c r="O296" s="680"/>
      <c r="P296" s="680"/>
      <c r="Q296" s="680"/>
      <c r="R296" s="680"/>
      <c r="S296" s="680"/>
      <c r="T296" s="680"/>
      <c r="U296" s="680"/>
      <c r="V296" s="680"/>
      <c r="W296" s="680"/>
      <c r="X296" s="681"/>
      <c r="Y296" s="681"/>
      <c r="Z296" s="681"/>
      <c r="AA296" s="681"/>
    </row>
    <row r="297" spans="1:27" ht="12.75">
      <c r="A297" s="819" t="s">
        <v>232</v>
      </c>
      <c r="B297" s="804" t="s">
        <v>130</v>
      </c>
      <c r="C297" s="762"/>
      <c r="D297" s="217"/>
      <c r="E297" s="218"/>
      <c r="F297" s="697"/>
      <c r="G297" s="698"/>
      <c r="H297" s="699"/>
      <c r="I297" s="680"/>
      <c r="J297" s="680"/>
      <c r="K297" s="680"/>
      <c r="L297" s="680"/>
      <c r="M297" s="680"/>
      <c r="N297" s="680"/>
      <c r="O297" s="680"/>
      <c r="P297" s="680"/>
      <c r="Q297" s="680"/>
      <c r="R297" s="680"/>
      <c r="S297" s="680"/>
      <c r="T297" s="680"/>
      <c r="U297" s="680"/>
      <c r="V297" s="680"/>
      <c r="W297" s="680"/>
      <c r="X297" s="681"/>
      <c r="Y297" s="681"/>
      <c r="Z297" s="681"/>
      <c r="AA297" s="681"/>
    </row>
    <row r="298" spans="1:23" ht="12.75">
      <c r="A298" s="534">
        <v>3</v>
      </c>
      <c r="B298" s="535" t="s">
        <v>131</v>
      </c>
      <c r="C298" s="657">
        <f aca="true" t="shared" si="33" ref="C298:E300">C299</f>
        <v>0</v>
      </c>
      <c r="D298" s="590">
        <f t="shared" si="33"/>
        <v>60000</v>
      </c>
      <c r="E298" s="538">
        <f t="shared" si="33"/>
        <v>60000</v>
      </c>
      <c r="F298" s="700">
        <f>F299</f>
        <v>50000</v>
      </c>
      <c r="G298" s="701">
        <f>F298/E298</f>
        <v>0.8333333333333334</v>
      </c>
      <c r="H298" s="702"/>
      <c r="I298" s="680"/>
      <c r="J298" s="680"/>
      <c r="K298" s="680"/>
      <c r="L298" s="680"/>
      <c r="M298" s="680"/>
      <c r="N298" s="680"/>
      <c r="O298" s="680"/>
      <c r="P298" s="680"/>
      <c r="Q298" s="103"/>
      <c r="R298" s="103"/>
      <c r="S298" s="103"/>
      <c r="T298" s="103"/>
      <c r="U298" s="103"/>
      <c r="V298" s="103"/>
      <c r="W298" s="103"/>
    </row>
    <row r="299" spans="1:23" ht="21.75">
      <c r="A299" s="690">
        <v>37</v>
      </c>
      <c r="B299" s="811" t="s">
        <v>318</v>
      </c>
      <c r="C299" s="722">
        <f t="shared" si="33"/>
        <v>0</v>
      </c>
      <c r="D299" s="545">
        <f t="shared" si="33"/>
        <v>60000</v>
      </c>
      <c r="E299" s="546">
        <f t="shared" si="33"/>
        <v>60000</v>
      </c>
      <c r="F299" s="703">
        <f>F300</f>
        <v>50000</v>
      </c>
      <c r="G299" s="704">
        <f>F299/E299</f>
        <v>0.8333333333333334</v>
      </c>
      <c r="H299" s="705"/>
      <c r="I299" s="680"/>
      <c r="J299" s="680"/>
      <c r="K299" s="680"/>
      <c r="L299" s="680"/>
      <c r="M299" s="680"/>
      <c r="N299" s="680"/>
      <c r="O299" s="680"/>
      <c r="P299" s="680"/>
      <c r="Q299" s="103"/>
      <c r="R299" s="103"/>
      <c r="S299" s="103"/>
      <c r="T299" s="103"/>
      <c r="U299" s="103"/>
      <c r="V299" s="103"/>
      <c r="W299" s="103"/>
    </row>
    <row r="300" spans="1:23" ht="12.75">
      <c r="A300" s="675">
        <v>372</v>
      </c>
      <c r="B300" s="676" t="s">
        <v>327</v>
      </c>
      <c r="C300" s="757">
        <f t="shared" si="33"/>
        <v>0</v>
      </c>
      <c r="D300" s="568">
        <f t="shared" si="33"/>
        <v>60000</v>
      </c>
      <c r="E300" s="569">
        <f t="shared" si="33"/>
        <v>60000</v>
      </c>
      <c r="F300" s="694">
        <f>F301</f>
        <v>50000</v>
      </c>
      <c r="G300" s="556">
        <f>F300/E300</f>
        <v>0.8333333333333334</v>
      </c>
      <c r="H300" s="557"/>
      <c r="I300" s="680"/>
      <c r="J300" s="680"/>
      <c r="K300" s="680"/>
      <c r="L300" s="680"/>
      <c r="M300" s="680"/>
      <c r="N300" s="680"/>
      <c r="O300" s="680"/>
      <c r="P300" s="680"/>
      <c r="Q300" s="103"/>
      <c r="R300" s="103"/>
      <c r="S300" s="103"/>
      <c r="T300" s="103"/>
      <c r="U300" s="103"/>
      <c r="V300" s="103"/>
      <c r="W300" s="103"/>
    </row>
    <row r="301" spans="1:23" ht="12.75">
      <c r="A301" s="677">
        <v>372</v>
      </c>
      <c r="B301" s="678" t="s">
        <v>327</v>
      </c>
      <c r="C301" s="808"/>
      <c r="D301" s="561">
        <v>60000</v>
      </c>
      <c r="E301" s="562">
        <v>60000</v>
      </c>
      <c r="F301" s="604">
        <v>50000</v>
      </c>
      <c r="G301" s="564">
        <f>F301/E301</f>
        <v>0.8333333333333334</v>
      </c>
      <c r="H301" s="565"/>
      <c r="I301" s="680"/>
      <c r="J301" s="680"/>
      <c r="K301" s="680"/>
      <c r="L301" s="680"/>
      <c r="M301" s="680"/>
      <c r="N301" s="680"/>
      <c r="O301" s="680"/>
      <c r="P301" s="680"/>
      <c r="Q301" s="103"/>
      <c r="R301" s="103"/>
      <c r="S301" s="103"/>
      <c r="T301" s="103"/>
      <c r="U301" s="103"/>
      <c r="V301" s="103"/>
      <c r="W301" s="103"/>
    </row>
    <row r="302" spans="1:23" ht="21.75">
      <c r="A302" s="799" t="s">
        <v>330</v>
      </c>
      <c r="B302" s="800" t="s">
        <v>331</v>
      </c>
      <c r="C302" s="750">
        <f>C305</f>
        <v>0</v>
      </c>
      <c r="D302" s="472">
        <f>D305</f>
        <v>45000</v>
      </c>
      <c r="E302" s="473">
        <f>E305</f>
        <v>45000</v>
      </c>
      <c r="F302" s="434">
        <f>F305</f>
        <v>39784</v>
      </c>
      <c r="G302" s="518">
        <f>F302/E302</f>
        <v>0.8840888888888889</v>
      </c>
      <c r="H302" s="519"/>
      <c r="I302" s="680"/>
      <c r="J302" s="680"/>
      <c r="K302" s="680"/>
      <c r="L302" s="680"/>
      <c r="M302" s="680"/>
      <c r="N302" s="680"/>
      <c r="O302" s="680"/>
      <c r="P302" s="680"/>
      <c r="Q302" s="103"/>
      <c r="R302" s="103"/>
      <c r="S302" s="103"/>
      <c r="T302" s="103"/>
      <c r="U302" s="103"/>
      <c r="V302" s="103"/>
      <c r="W302" s="103"/>
    </row>
    <row r="303" spans="1:23" ht="12.75">
      <c r="A303" s="818"/>
      <c r="B303" s="820" t="s">
        <v>326</v>
      </c>
      <c r="C303" s="750"/>
      <c r="D303" s="472"/>
      <c r="E303" s="473"/>
      <c r="F303" s="434"/>
      <c r="G303" s="518"/>
      <c r="H303" s="519"/>
      <c r="I303" s="680"/>
      <c r="J303" s="680"/>
      <c r="K303" s="680"/>
      <c r="L303" s="680"/>
      <c r="M303" s="680"/>
      <c r="N303" s="680"/>
      <c r="O303" s="680"/>
      <c r="P303" s="680"/>
      <c r="Q303" s="103"/>
      <c r="R303" s="103"/>
      <c r="S303" s="103"/>
      <c r="T303" s="103"/>
      <c r="U303" s="103"/>
      <c r="V303" s="103"/>
      <c r="W303" s="103"/>
    </row>
    <row r="304" spans="1:23" ht="12.75">
      <c r="A304" s="819" t="s">
        <v>232</v>
      </c>
      <c r="B304" s="804" t="s">
        <v>130</v>
      </c>
      <c r="C304" s="762"/>
      <c r="D304" s="217"/>
      <c r="E304" s="218"/>
      <c r="F304" s="697"/>
      <c r="G304" s="698"/>
      <c r="H304" s="699"/>
      <c r="I304" s="680"/>
      <c r="J304" s="680"/>
      <c r="K304" s="680"/>
      <c r="L304" s="680"/>
      <c r="M304" s="680"/>
      <c r="N304" s="680"/>
      <c r="O304" s="680"/>
      <c r="P304" s="680"/>
      <c r="Q304" s="103"/>
      <c r="R304" s="103"/>
      <c r="S304" s="103"/>
      <c r="T304" s="103"/>
      <c r="U304" s="103"/>
      <c r="V304" s="103"/>
      <c r="W304" s="103"/>
    </row>
    <row r="305" spans="1:23" ht="12.75">
      <c r="A305" s="534">
        <v>3</v>
      </c>
      <c r="B305" s="535" t="s">
        <v>131</v>
      </c>
      <c r="C305" s="657">
        <f aca="true" t="shared" si="34" ref="C305:E307">C306</f>
        <v>0</v>
      </c>
      <c r="D305" s="590">
        <f t="shared" si="34"/>
        <v>45000</v>
      </c>
      <c r="E305" s="538">
        <f t="shared" si="34"/>
        <v>45000</v>
      </c>
      <c r="F305" s="700">
        <f>F306</f>
        <v>39784</v>
      </c>
      <c r="G305" s="701">
        <f aca="true" t="shared" si="35" ref="G305:G310">F305/E305</f>
        <v>0.8840888888888889</v>
      </c>
      <c r="H305" s="702"/>
      <c r="I305" s="680"/>
      <c r="J305" s="680"/>
      <c r="K305" s="680"/>
      <c r="L305" s="680"/>
      <c r="M305" s="680"/>
      <c r="N305" s="680"/>
      <c r="O305" s="680"/>
      <c r="P305" s="680"/>
      <c r="Q305" s="103"/>
      <c r="R305" s="103"/>
      <c r="S305" s="103"/>
      <c r="T305" s="103"/>
      <c r="U305" s="103"/>
      <c r="V305" s="103"/>
      <c r="W305" s="103"/>
    </row>
    <row r="306" spans="1:23" ht="21.75">
      <c r="A306" s="690">
        <v>37</v>
      </c>
      <c r="B306" s="811" t="s">
        <v>318</v>
      </c>
      <c r="C306" s="722">
        <f t="shared" si="34"/>
        <v>0</v>
      </c>
      <c r="D306" s="545">
        <f t="shared" si="34"/>
        <v>45000</v>
      </c>
      <c r="E306" s="546">
        <f t="shared" si="34"/>
        <v>45000</v>
      </c>
      <c r="F306" s="703">
        <f>F307</f>
        <v>39784</v>
      </c>
      <c r="G306" s="704">
        <f t="shared" si="35"/>
        <v>0.8840888888888889</v>
      </c>
      <c r="H306" s="705"/>
      <c r="I306" s="680"/>
      <c r="J306" s="680"/>
      <c r="K306" s="680"/>
      <c r="L306" s="680"/>
      <c r="M306" s="680"/>
      <c r="N306" s="680"/>
      <c r="O306" s="680"/>
      <c r="P306" s="680"/>
      <c r="Q306" s="103"/>
      <c r="R306" s="103"/>
      <c r="S306" s="103"/>
      <c r="T306" s="103"/>
      <c r="U306" s="103"/>
      <c r="V306" s="103"/>
      <c r="W306" s="103"/>
    </row>
    <row r="307" spans="1:23" ht="12.75">
      <c r="A307" s="675">
        <v>372</v>
      </c>
      <c r="B307" s="676" t="s">
        <v>327</v>
      </c>
      <c r="C307" s="757">
        <f t="shared" si="34"/>
        <v>0</v>
      </c>
      <c r="D307" s="568">
        <f t="shared" si="34"/>
        <v>45000</v>
      </c>
      <c r="E307" s="569">
        <f t="shared" si="34"/>
        <v>45000</v>
      </c>
      <c r="F307" s="694">
        <f>F308</f>
        <v>39784</v>
      </c>
      <c r="G307" s="556">
        <f t="shared" si="35"/>
        <v>0.8840888888888889</v>
      </c>
      <c r="H307" s="557"/>
      <c r="I307" s="680"/>
      <c r="J307" s="680"/>
      <c r="K307" s="680"/>
      <c r="L307" s="680"/>
      <c r="M307" s="680"/>
      <c r="N307" s="680"/>
      <c r="O307" s="680"/>
      <c r="P307" s="680"/>
      <c r="Q307" s="103"/>
      <c r="R307" s="103"/>
      <c r="S307" s="103"/>
      <c r="T307" s="103"/>
      <c r="U307" s="103"/>
      <c r="V307" s="103"/>
      <c r="W307" s="103"/>
    </row>
    <row r="308" spans="1:23" ht="12.75">
      <c r="A308" s="821">
        <v>372</v>
      </c>
      <c r="B308" s="822" t="s">
        <v>327</v>
      </c>
      <c r="C308" s="823"/>
      <c r="D308" s="561">
        <v>45000</v>
      </c>
      <c r="E308" s="562">
        <v>45000</v>
      </c>
      <c r="F308" s="604">
        <v>39784</v>
      </c>
      <c r="G308" s="564">
        <f t="shared" si="35"/>
        <v>0.8840888888888889</v>
      </c>
      <c r="H308" s="565"/>
      <c r="I308" s="680"/>
      <c r="J308" s="680"/>
      <c r="K308" s="680"/>
      <c r="L308" s="680"/>
      <c r="M308" s="680"/>
      <c r="N308" s="680"/>
      <c r="O308" s="680"/>
      <c r="P308" s="680"/>
      <c r="Q308" s="103"/>
      <c r="R308" s="103"/>
      <c r="S308" s="103"/>
      <c r="T308" s="103"/>
      <c r="U308" s="103"/>
      <c r="V308" s="103"/>
      <c r="W308" s="103"/>
    </row>
    <row r="309" spans="1:23" ht="12.75">
      <c r="A309" s="824" t="s">
        <v>332</v>
      </c>
      <c r="B309" s="824"/>
      <c r="C309" s="708">
        <f>C310+C317+C324</f>
        <v>54798</v>
      </c>
      <c r="D309" s="224">
        <f>D310+D317+D324</f>
        <v>75000</v>
      </c>
      <c r="E309" s="225">
        <f>E310+E317+E324</f>
        <v>75000</v>
      </c>
      <c r="F309" s="426">
        <f>F310+F317+F324</f>
        <v>69826</v>
      </c>
      <c r="G309" s="512">
        <f t="shared" si="35"/>
        <v>0.9310133333333334</v>
      </c>
      <c r="H309" s="513">
        <f>F309/C309</f>
        <v>1.2742435855323186</v>
      </c>
      <c r="I309" s="680"/>
      <c r="J309" s="680"/>
      <c r="K309" s="680"/>
      <c r="L309" s="680"/>
      <c r="M309" s="680"/>
      <c r="N309" s="680"/>
      <c r="O309" s="680"/>
      <c r="P309" s="680"/>
      <c r="Q309" s="103"/>
      <c r="R309" s="103"/>
      <c r="S309" s="103"/>
      <c r="T309" s="103"/>
      <c r="U309" s="103"/>
      <c r="V309" s="103"/>
      <c r="W309" s="103"/>
    </row>
    <row r="310" spans="1:23" ht="12.75">
      <c r="A310" s="709" t="s">
        <v>333</v>
      </c>
      <c r="B310" s="800" t="s">
        <v>334</v>
      </c>
      <c r="C310" s="522">
        <f>C313</f>
        <v>30798</v>
      </c>
      <c r="D310" s="472">
        <f>D313</f>
        <v>35000</v>
      </c>
      <c r="E310" s="473">
        <f>E313</f>
        <v>35000</v>
      </c>
      <c r="F310" s="434">
        <f>F313</f>
        <v>31651</v>
      </c>
      <c r="G310" s="518">
        <f t="shared" si="35"/>
        <v>0.9043142857142857</v>
      </c>
      <c r="H310" s="519">
        <f>F310/C310</f>
        <v>1.0276966036755633</v>
      </c>
      <c r="I310" s="680"/>
      <c r="J310" s="680"/>
      <c r="K310" s="680"/>
      <c r="L310" s="680"/>
      <c r="M310" s="680"/>
      <c r="N310" s="680"/>
      <c r="O310" s="680"/>
      <c r="P310" s="680"/>
      <c r="Q310" s="103"/>
      <c r="R310" s="103"/>
      <c r="S310" s="103"/>
      <c r="T310" s="103"/>
      <c r="U310" s="103"/>
      <c r="V310" s="103"/>
      <c r="W310" s="103"/>
    </row>
    <row r="311" spans="1:23" ht="12.75">
      <c r="A311" s="667"/>
      <c r="B311" s="515" t="s">
        <v>335</v>
      </c>
      <c r="C311" s="516"/>
      <c r="D311" s="472"/>
      <c r="E311" s="473"/>
      <c r="F311" s="434"/>
      <c r="G311" s="518"/>
      <c r="H311" s="519"/>
      <c r="I311" s="680"/>
      <c r="J311" s="680"/>
      <c r="K311" s="680"/>
      <c r="L311" s="680"/>
      <c r="M311" s="680"/>
      <c r="N311" s="680"/>
      <c r="O311" s="680"/>
      <c r="P311" s="680"/>
      <c r="Q311" s="103"/>
      <c r="R311" s="103"/>
      <c r="S311" s="103"/>
      <c r="T311" s="103"/>
      <c r="U311" s="103"/>
      <c r="V311" s="103"/>
      <c r="W311" s="103"/>
    </row>
    <row r="312" spans="1:23" ht="12.75">
      <c r="A312" s="671" t="s">
        <v>310</v>
      </c>
      <c r="B312" s="825" t="s">
        <v>130</v>
      </c>
      <c r="C312" s="682"/>
      <c r="D312" s="217"/>
      <c r="E312" s="218"/>
      <c r="F312" s="697"/>
      <c r="G312" s="698"/>
      <c r="H312" s="699"/>
      <c r="I312" s="680"/>
      <c r="J312" s="680"/>
      <c r="K312" s="680"/>
      <c r="L312" s="680"/>
      <c r="M312" s="680"/>
      <c r="N312" s="680"/>
      <c r="O312" s="680"/>
      <c r="P312" s="680"/>
      <c r="Q312" s="103"/>
      <c r="R312" s="103"/>
      <c r="S312" s="103"/>
      <c r="T312" s="103"/>
      <c r="U312" s="103"/>
      <c r="V312" s="103"/>
      <c r="W312" s="103"/>
    </row>
    <row r="313" spans="1:23" ht="12.75">
      <c r="A313" s="778">
        <v>3</v>
      </c>
      <c r="B313" s="779" t="s">
        <v>131</v>
      </c>
      <c r="C313" s="536">
        <f aca="true" t="shared" si="36" ref="C313:E315">C314</f>
        <v>30798</v>
      </c>
      <c r="D313" s="590">
        <f t="shared" si="36"/>
        <v>35000</v>
      </c>
      <c r="E313" s="538">
        <f t="shared" si="36"/>
        <v>35000</v>
      </c>
      <c r="F313" s="700">
        <f>F314</f>
        <v>31651</v>
      </c>
      <c r="G313" s="701">
        <f>F313/E313</f>
        <v>0.9043142857142857</v>
      </c>
      <c r="H313" s="702">
        <f>F313/C313</f>
        <v>1.0276966036755633</v>
      </c>
      <c r="I313" s="680"/>
      <c r="J313" s="680"/>
      <c r="K313" s="680"/>
      <c r="L313" s="680"/>
      <c r="M313" s="680"/>
      <c r="N313" s="680"/>
      <c r="O313" s="680"/>
      <c r="P313" s="680"/>
      <c r="Q313" s="103"/>
      <c r="R313" s="103"/>
      <c r="S313" s="103"/>
      <c r="T313" s="103"/>
      <c r="U313" s="103"/>
      <c r="V313" s="103"/>
      <c r="W313" s="103"/>
    </row>
    <row r="314" spans="1:23" ht="12.75">
      <c r="A314" s="780">
        <v>32</v>
      </c>
      <c r="B314" s="781" t="s">
        <v>79</v>
      </c>
      <c r="C314" s="826">
        <f t="shared" si="36"/>
        <v>30798</v>
      </c>
      <c r="D314" s="545">
        <f t="shared" si="36"/>
        <v>35000</v>
      </c>
      <c r="E314" s="546">
        <f t="shared" si="36"/>
        <v>35000</v>
      </c>
      <c r="F314" s="703">
        <f>F315</f>
        <v>31651</v>
      </c>
      <c r="G314" s="704">
        <f>F314/E314</f>
        <v>0.9043142857142857</v>
      </c>
      <c r="H314" s="705">
        <f>F314/C314</f>
        <v>1.0276966036755633</v>
      </c>
      <c r="I314" s="680"/>
      <c r="J314" s="680"/>
      <c r="K314" s="680"/>
      <c r="L314" s="680"/>
      <c r="M314" s="680"/>
      <c r="N314" s="680"/>
      <c r="O314" s="680"/>
      <c r="P314" s="680"/>
      <c r="Q314" s="103"/>
      <c r="R314" s="103"/>
      <c r="S314" s="103"/>
      <c r="T314" s="103"/>
      <c r="U314" s="103"/>
      <c r="V314" s="103"/>
      <c r="W314" s="103"/>
    </row>
    <row r="315" spans="1:23" ht="12.75">
      <c r="A315" s="827">
        <v>323</v>
      </c>
      <c r="B315" s="828" t="s">
        <v>82</v>
      </c>
      <c r="C315" s="829">
        <f t="shared" si="36"/>
        <v>30798</v>
      </c>
      <c r="D315" s="568">
        <f t="shared" si="36"/>
        <v>35000</v>
      </c>
      <c r="E315" s="569">
        <f t="shared" si="36"/>
        <v>35000</v>
      </c>
      <c r="F315" s="694">
        <f>F316</f>
        <v>31651</v>
      </c>
      <c r="G315" s="556">
        <f>F315/E315</f>
        <v>0.9043142857142857</v>
      </c>
      <c r="H315" s="557">
        <f>F315/C315</f>
        <v>1.0276966036755633</v>
      </c>
      <c r="I315" s="680"/>
      <c r="J315" s="680"/>
      <c r="K315" s="680"/>
      <c r="L315" s="680"/>
      <c r="M315" s="680"/>
      <c r="N315" s="680"/>
      <c r="O315" s="680"/>
      <c r="P315" s="680"/>
      <c r="Q315" s="103"/>
      <c r="R315" s="103"/>
      <c r="S315" s="103"/>
      <c r="T315" s="103"/>
      <c r="U315" s="103"/>
      <c r="V315" s="103"/>
      <c r="W315" s="103"/>
    </row>
    <row r="316" spans="1:23" ht="12.75">
      <c r="A316" s="830">
        <v>323</v>
      </c>
      <c r="B316" s="831" t="s">
        <v>82</v>
      </c>
      <c r="C316" s="672">
        <v>30798</v>
      </c>
      <c r="D316" s="561">
        <v>35000</v>
      </c>
      <c r="E316" s="562">
        <v>35000</v>
      </c>
      <c r="F316" s="604">
        <v>31651</v>
      </c>
      <c r="G316" s="564">
        <f>F316/E316</f>
        <v>0.9043142857142857</v>
      </c>
      <c r="H316" s="565">
        <f>F316/C316</f>
        <v>1.0276966036755633</v>
      </c>
      <c r="I316" s="680"/>
      <c r="J316" s="680"/>
      <c r="K316" s="680"/>
      <c r="L316" s="680"/>
      <c r="M316" s="680"/>
      <c r="N316" s="680"/>
      <c r="O316" s="680"/>
      <c r="P316" s="680"/>
      <c r="Q316" s="103"/>
      <c r="R316" s="103"/>
      <c r="S316" s="103"/>
      <c r="T316" s="103"/>
      <c r="U316" s="103"/>
      <c r="V316" s="103"/>
      <c r="W316" s="103"/>
    </row>
    <row r="317" spans="1:23" ht="12.75">
      <c r="A317" s="665" t="s">
        <v>336</v>
      </c>
      <c r="B317" s="792" t="s">
        <v>337</v>
      </c>
      <c r="C317" s="516">
        <f>C320</f>
        <v>0</v>
      </c>
      <c r="D317" s="472">
        <f>D320</f>
        <v>15000</v>
      </c>
      <c r="E317" s="473">
        <f>E320</f>
        <v>15000</v>
      </c>
      <c r="F317" s="434">
        <f>F320</f>
        <v>14175</v>
      </c>
      <c r="G317" s="518">
        <f>F317/E317</f>
        <v>0.945</v>
      </c>
      <c r="H317" s="519"/>
      <c r="I317" s="680"/>
      <c r="J317" s="680"/>
      <c r="K317" s="680"/>
      <c r="L317" s="680"/>
      <c r="M317" s="680"/>
      <c r="N317" s="680"/>
      <c r="O317" s="680"/>
      <c r="P317" s="680"/>
      <c r="Q317" s="103"/>
      <c r="R317" s="103"/>
      <c r="S317" s="103"/>
      <c r="T317" s="103"/>
      <c r="U317" s="103"/>
      <c r="V317" s="103"/>
      <c r="W317" s="103"/>
    </row>
    <row r="318" spans="1:23" ht="12.75">
      <c r="A318" s="667"/>
      <c r="B318" s="515" t="s">
        <v>335</v>
      </c>
      <c r="C318" s="516"/>
      <c r="D318" s="472"/>
      <c r="E318" s="473"/>
      <c r="F318" s="434"/>
      <c r="G318" s="518"/>
      <c r="H318" s="519"/>
      <c r="I318" s="680"/>
      <c r="J318" s="680"/>
      <c r="K318" s="680"/>
      <c r="L318" s="680"/>
      <c r="M318" s="680"/>
      <c r="N318" s="680"/>
      <c r="O318" s="680"/>
      <c r="P318" s="680"/>
      <c r="Q318" s="103"/>
      <c r="R318" s="103"/>
      <c r="S318" s="103"/>
      <c r="T318" s="103"/>
      <c r="U318" s="103"/>
      <c r="V318" s="103"/>
      <c r="W318" s="103"/>
    </row>
    <row r="319" spans="1:23" ht="12.75">
      <c r="A319" s="671" t="s">
        <v>310</v>
      </c>
      <c r="B319" s="825" t="s">
        <v>130</v>
      </c>
      <c r="C319" s="832"/>
      <c r="D319" s="217"/>
      <c r="E319" s="218"/>
      <c r="F319" s="697"/>
      <c r="G319" s="698"/>
      <c r="H319" s="699"/>
      <c r="I319" s="680"/>
      <c r="J319" s="680"/>
      <c r="K319" s="680"/>
      <c r="L319" s="680"/>
      <c r="M319" s="680"/>
      <c r="N319" s="680"/>
      <c r="O319" s="680"/>
      <c r="P319" s="680"/>
      <c r="Q319" s="103"/>
      <c r="R319" s="103"/>
      <c r="S319" s="103"/>
      <c r="T319" s="103"/>
      <c r="U319" s="103"/>
      <c r="V319" s="103"/>
      <c r="W319" s="103"/>
    </row>
    <row r="320" spans="1:23" ht="12.75">
      <c r="A320" s="778">
        <v>3</v>
      </c>
      <c r="B320" s="779" t="s">
        <v>131</v>
      </c>
      <c r="C320" s="536">
        <f aca="true" t="shared" si="37" ref="C320:E322">C321</f>
        <v>0</v>
      </c>
      <c r="D320" s="590">
        <f t="shared" si="37"/>
        <v>15000</v>
      </c>
      <c r="E320" s="538">
        <f t="shared" si="37"/>
        <v>15000</v>
      </c>
      <c r="F320" s="700">
        <f>F321</f>
        <v>14175</v>
      </c>
      <c r="G320" s="701">
        <f>F320/E320</f>
        <v>0.945</v>
      </c>
      <c r="H320" s="702"/>
      <c r="I320" s="680"/>
      <c r="J320" s="680"/>
      <c r="K320" s="680"/>
      <c r="L320" s="680"/>
      <c r="M320" s="680"/>
      <c r="N320" s="680"/>
      <c r="O320" s="680"/>
      <c r="P320" s="680"/>
      <c r="Q320" s="103"/>
      <c r="R320" s="103"/>
      <c r="S320" s="103"/>
      <c r="T320" s="103"/>
      <c r="U320" s="103"/>
      <c r="V320" s="103"/>
      <c r="W320" s="103"/>
    </row>
    <row r="321" spans="1:23" ht="12.75">
      <c r="A321" s="780">
        <v>32</v>
      </c>
      <c r="B321" s="781" t="s">
        <v>79</v>
      </c>
      <c r="C321" s="826">
        <f t="shared" si="37"/>
        <v>0</v>
      </c>
      <c r="D321" s="545">
        <f t="shared" si="37"/>
        <v>15000</v>
      </c>
      <c r="E321" s="546">
        <f t="shared" si="37"/>
        <v>15000</v>
      </c>
      <c r="F321" s="703">
        <f>F322</f>
        <v>14175</v>
      </c>
      <c r="G321" s="704">
        <f>F321/E321</f>
        <v>0.945</v>
      </c>
      <c r="H321" s="705"/>
      <c r="I321" s="680"/>
      <c r="J321" s="680"/>
      <c r="K321" s="680"/>
      <c r="L321" s="680"/>
      <c r="M321" s="680"/>
      <c r="N321" s="680"/>
      <c r="O321" s="680"/>
      <c r="P321" s="680"/>
      <c r="Q321" s="103"/>
      <c r="R321" s="103"/>
      <c r="S321" s="103"/>
      <c r="T321" s="103"/>
      <c r="U321" s="103"/>
      <c r="V321" s="103"/>
      <c r="W321" s="103"/>
    </row>
    <row r="322" spans="1:23" ht="12.75">
      <c r="A322" s="827">
        <v>323</v>
      </c>
      <c r="B322" s="828" t="s">
        <v>82</v>
      </c>
      <c r="C322" s="829">
        <f t="shared" si="37"/>
        <v>0</v>
      </c>
      <c r="D322" s="568">
        <f t="shared" si="37"/>
        <v>15000</v>
      </c>
      <c r="E322" s="569">
        <f t="shared" si="37"/>
        <v>15000</v>
      </c>
      <c r="F322" s="833">
        <f>F323</f>
        <v>14175</v>
      </c>
      <c r="G322" s="834">
        <f>F322/E322</f>
        <v>0.945</v>
      </c>
      <c r="H322" s="695"/>
      <c r="I322" s="680"/>
      <c r="J322" s="680"/>
      <c r="K322" s="680"/>
      <c r="L322" s="680"/>
      <c r="M322" s="680"/>
      <c r="N322" s="680"/>
      <c r="O322" s="680"/>
      <c r="P322" s="680"/>
      <c r="Q322" s="103"/>
      <c r="R322" s="103"/>
      <c r="S322" s="103"/>
      <c r="T322" s="103"/>
      <c r="U322" s="103"/>
      <c r="V322" s="103"/>
      <c r="W322" s="103"/>
    </row>
    <row r="323" spans="1:23" ht="12.75">
      <c r="A323" s="830">
        <v>323</v>
      </c>
      <c r="B323" s="831" t="s">
        <v>82</v>
      </c>
      <c r="C323" s="682"/>
      <c r="D323" s="561">
        <v>15000</v>
      </c>
      <c r="E323" s="562">
        <v>15000</v>
      </c>
      <c r="F323" s="697">
        <v>14175</v>
      </c>
      <c r="G323" s="698">
        <f>F323/E323</f>
        <v>0.945</v>
      </c>
      <c r="H323" s="699"/>
      <c r="I323" s="680"/>
      <c r="J323" s="680"/>
      <c r="K323" s="680"/>
      <c r="L323" s="680"/>
      <c r="M323" s="680"/>
      <c r="N323" s="680"/>
      <c r="O323" s="680"/>
      <c r="P323" s="680"/>
      <c r="Q323" s="103"/>
      <c r="R323" s="103"/>
      <c r="S323" s="103"/>
      <c r="T323" s="103"/>
      <c r="U323" s="103"/>
      <c r="V323" s="103"/>
      <c r="W323" s="103"/>
    </row>
    <row r="324" spans="1:23" ht="12.75">
      <c r="A324" s="665" t="s">
        <v>338</v>
      </c>
      <c r="B324" s="835" t="s">
        <v>339</v>
      </c>
      <c r="C324" s="516">
        <f>C327</f>
        <v>24000</v>
      </c>
      <c r="D324" s="472">
        <f>D327</f>
        <v>25000</v>
      </c>
      <c r="E324" s="473">
        <f>E327</f>
        <v>25000</v>
      </c>
      <c r="F324" s="434">
        <f>F327</f>
        <v>24000</v>
      </c>
      <c r="G324" s="518">
        <f>F324/E324</f>
        <v>0.96</v>
      </c>
      <c r="H324" s="519">
        <f>F324/C324</f>
        <v>1</v>
      </c>
      <c r="I324" s="680"/>
      <c r="J324" s="680"/>
      <c r="K324" s="680"/>
      <c r="L324" s="680"/>
      <c r="M324" s="680"/>
      <c r="N324" s="680"/>
      <c r="O324" s="680"/>
      <c r="P324" s="680"/>
      <c r="Q324" s="103"/>
      <c r="R324" s="103"/>
      <c r="S324" s="103"/>
      <c r="T324" s="103"/>
      <c r="U324" s="103"/>
      <c r="V324" s="103"/>
      <c r="W324" s="103"/>
    </row>
    <row r="325" spans="1:23" ht="12.75">
      <c r="A325" s="667"/>
      <c r="B325" s="515" t="s">
        <v>340</v>
      </c>
      <c r="C325" s="516"/>
      <c r="D325" s="472"/>
      <c r="E325" s="473"/>
      <c r="F325" s="434"/>
      <c r="G325" s="518"/>
      <c r="H325" s="519"/>
      <c r="I325" s="680"/>
      <c r="J325" s="680"/>
      <c r="K325" s="680"/>
      <c r="L325" s="680"/>
      <c r="M325" s="680"/>
      <c r="N325" s="680"/>
      <c r="O325" s="680"/>
      <c r="P325" s="680"/>
      <c r="Q325" s="103"/>
      <c r="R325" s="103"/>
      <c r="S325" s="103"/>
      <c r="T325" s="103"/>
      <c r="U325" s="103"/>
      <c r="V325" s="103"/>
      <c r="W325" s="103"/>
    </row>
    <row r="326" spans="1:23" ht="12.75">
      <c r="A326" s="671" t="s">
        <v>242</v>
      </c>
      <c r="B326" s="527" t="s">
        <v>130</v>
      </c>
      <c r="C326" s="528"/>
      <c r="D326" s="217"/>
      <c r="E326" s="218"/>
      <c r="F326" s="697"/>
      <c r="G326" s="698"/>
      <c r="H326" s="699"/>
      <c r="I326" s="680"/>
      <c r="J326" s="680"/>
      <c r="K326" s="680"/>
      <c r="L326" s="680"/>
      <c r="M326" s="680"/>
      <c r="N326" s="680"/>
      <c r="O326" s="680"/>
      <c r="P326" s="680"/>
      <c r="Q326" s="103"/>
      <c r="R326" s="103"/>
      <c r="S326" s="103"/>
      <c r="T326" s="103"/>
      <c r="U326" s="103"/>
      <c r="V326" s="103"/>
      <c r="W326" s="103"/>
    </row>
    <row r="327" spans="1:23" ht="12.75">
      <c r="A327" s="836">
        <v>3</v>
      </c>
      <c r="B327" s="642" t="s">
        <v>131</v>
      </c>
      <c r="C327" s="536">
        <f aca="true" t="shared" si="38" ref="C327:E329">C328</f>
        <v>24000</v>
      </c>
      <c r="D327" s="590">
        <f t="shared" si="38"/>
        <v>25000</v>
      </c>
      <c r="E327" s="538">
        <f t="shared" si="38"/>
        <v>25000</v>
      </c>
      <c r="F327" s="700">
        <f>F328</f>
        <v>24000</v>
      </c>
      <c r="G327" s="701">
        <f>F327/E327</f>
        <v>0.96</v>
      </c>
      <c r="H327" s="702">
        <f>F327/C327</f>
        <v>1</v>
      </c>
      <c r="I327" s="680"/>
      <c r="J327" s="680"/>
      <c r="K327" s="680"/>
      <c r="L327" s="680"/>
      <c r="M327" s="680"/>
      <c r="N327" s="680"/>
      <c r="O327" s="680"/>
      <c r="P327" s="680"/>
      <c r="Q327" s="103"/>
      <c r="R327" s="103"/>
      <c r="S327" s="103"/>
      <c r="T327" s="103"/>
      <c r="U327" s="103"/>
      <c r="V327" s="103"/>
      <c r="W327" s="103"/>
    </row>
    <row r="328" spans="1:23" ht="12.75">
      <c r="A328" s="837">
        <v>32</v>
      </c>
      <c r="B328" s="741" t="s">
        <v>79</v>
      </c>
      <c r="C328" s="544">
        <f t="shared" si="38"/>
        <v>24000</v>
      </c>
      <c r="D328" s="545">
        <f t="shared" si="38"/>
        <v>25000</v>
      </c>
      <c r="E328" s="546">
        <f t="shared" si="38"/>
        <v>25000</v>
      </c>
      <c r="F328" s="703">
        <f>F329</f>
        <v>24000</v>
      </c>
      <c r="G328" s="704">
        <f>F328/E328</f>
        <v>0.96</v>
      </c>
      <c r="H328" s="705">
        <f>F328/C328</f>
        <v>1</v>
      </c>
      <c r="I328" s="680"/>
      <c r="J328" s="680"/>
      <c r="K328" s="680"/>
      <c r="L328" s="680"/>
      <c r="M328" s="680"/>
      <c r="N328" s="680"/>
      <c r="O328" s="680"/>
      <c r="P328" s="680"/>
      <c r="Q328" s="103"/>
      <c r="R328" s="103"/>
      <c r="S328" s="103"/>
      <c r="T328" s="103"/>
      <c r="U328" s="103"/>
      <c r="V328" s="103"/>
      <c r="W328" s="103"/>
    </row>
    <row r="329" spans="1:23" ht="12.75">
      <c r="A329" s="660">
        <v>323</v>
      </c>
      <c r="B329" s="595" t="s">
        <v>82</v>
      </c>
      <c r="C329" s="661">
        <f t="shared" si="38"/>
        <v>24000</v>
      </c>
      <c r="D329" s="568">
        <f t="shared" si="38"/>
        <v>25000</v>
      </c>
      <c r="E329" s="569">
        <f t="shared" si="38"/>
        <v>25000</v>
      </c>
      <c r="F329" s="694">
        <f>F330</f>
        <v>24000</v>
      </c>
      <c r="G329" s="556">
        <f>F329/E329</f>
        <v>0.96</v>
      </c>
      <c r="H329" s="557">
        <f>F329/C329</f>
        <v>1</v>
      </c>
      <c r="I329" s="680"/>
      <c r="J329" s="680"/>
      <c r="K329" s="680"/>
      <c r="L329" s="680"/>
      <c r="M329" s="680"/>
      <c r="N329" s="680"/>
      <c r="O329" s="680"/>
      <c r="P329" s="680"/>
      <c r="Q329" s="103"/>
      <c r="R329" s="103"/>
      <c r="S329" s="103"/>
      <c r="T329" s="103"/>
      <c r="U329" s="103"/>
      <c r="V329" s="103"/>
      <c r="W329" s="103"/>
    </row>
    <row r="330" spans="1:23" ht="12.75">
      <c r="A330" s="526">
        <v>323</v>
      </c>
      <c r="B330" s="527" t="s">
        <v>82</v>
      </c>
      <c r="C330" s="672">
        <v>24000</v>
      </c>
      <c r="D330" s="561">
        <v>25000</v>
      </c>
      <c r="E330" s="562">
        <v>25000</v>
      </c>
      <c r="F330" s="604">
        <v>24000</v>
      </c>
      <c r="G330" s="564">
        <f>F330/E330</f>
        <v>0.96</v>
      </c>
      <c r="H330" s="565">
        <f>F330/C330</f>
        <v>1</v>
      </c>
      <c r="I330" s="680"/>
      <c r="J330" s="680"/>
      <c r="K330" s="680"/>
      <c r="L330" s="680"/>
      <c r="M330" s="680"/>
      <c r="N330" s="680"/>
      <c r="O330" s="680"/>
      <c r="P330" s="680"/>
      <c r="Q330" s="103"/>
      <c r="R330" s="103"/>
      <c r="S330" s="103"/>
      <c r="T330" s="103"/>
      <c r="U330" s="103"/>
      <c r="V330" s="103"/>
      <c r="W330" s="103"/>
    </row>
    <row r="331" spans="1:23" ht="12.75" customHeight="1">
      <c r="A331" s="743" t="s">
        <v>341</v>
      </c>
      <c r="B331" s="743"/>
      <c r="C331" s="744"/>
      <c r="D331" s="730"/>
      <c r="E331" s="731"/>
      <c r="F331" s="732"/>
      <c r="G331" s="733"/>
      <c r="H331" s="734"/>
      <c r="I331" s="680"/>
      <c r="J331" s="680"/>
      <c r="K331" s="680"/>
      <c r="L331" s="680"/>
      <c r="M331" s="680"/>
      <c r="N331" s="680"/>
      <c r="O331" s="680"/>
      <c r="P331" s="680"/>
      <c r="Q331" s="103"/>
      <c r="R331" s="103"/>
      <c r="S331" s="103"/>
      <c r="T331" s="103"/>
      <c r="U331" s="103"/>
      <c r="V331" s="103"/>
      <c r="W331" s="103"/>
    </row>
    <row r="332" spans="1:23" ht="12.75">
      <c r="A332" s="838" t="s">
        <v>342</v>
      </c>
      <c r="B332" s="839"/>
      <c r="C332" s="708">
        <v>225000</v>
      </c>
      <c r="D332" s="224">
        <f>D333+D340+D347+D354</f>
        <v>215000</v>
      </c>
      <c r="E332" s="225">
        <f>E333+E340+E347+E354</f>
        <v>220000</v>
      </c>
      <c r="F332" s="426">
        <f>F333+F340+F347+F354</f>
        <v>195000</v>
      </c>
      <c r="G332" s="512">
        <f>F332/E332</f>
        <v>0.8863636363636364</v>
      </c>
      <c r="H332" s="513">
        <f>F332/C332</f>
        <v>0.8666666666666667</v>
      </c>
      <c r="I332" s="680"/>
      <c r="J332" s="680"/>
      <c r="K332" s="680"/>
      <c r="L332" s="680"/>
      <c r="M332" s="680"/>
      <c r="N332" s="680"/>
      <c r="O332" s="680"/>
      <c r="P332" s="680"/>
      <c r="Q332" s="103"/>
      <c r="R332" s="103"/>
      <c r="S332" s="103"/>
      <c r="T332" s="103"/>
      <c r="U332" s="103"/>
      <c r="V332" s="103"/>
      <c r="W332" s="103"/>
    </row>
    <row r="333" spans="1:23" ht="12.75">
      <c r="A333" s="817" t="s">
        <v>343</v>
      </c>
      <c r="B333" s="800" t="s">
        <v>344</v>
      </c>
      <c r="C333" s="750">
        <f>C336</f>
        <v>0</v>
      </c>
      <c r="D333" s="472">
        <f>D336</f>
        <v>180000</v>
      </c>
      <c r="E333" s="473">
        <f>E336</f>
        <v>180000</v>
      </c>
      <c r="F333" s="434">
        <f>F336</f>
        <v>160000</v>
      </c>
      <c r="G333" s="518">
        <f>F333/E333</f>
        <v>0.8888888888888888</v>
      </c>
      <c r="H333" s="519"/>
      <c r="I333" s="680"/>
      <c r="J333" s="680"/>
      <c r="K333" s="680"/>
      <c r="L333" s="680"/>
      <c r="M333" s="680"/>
      <c r="N333" s="680"/>
      <c r="O333" s="680"/>
      <c r="P333" s="680"/>
      <c r="Q333" s="103"/>
      <c r="R333" s="103"/>
      <c r="S333" s="103"/>
      <c r="T333" s="103"/>
      <c r="U333" s="103"/>
      <c r="V333" s="103"/>
      <c r="W333" s="103"/>
    </row>
    <row r="334" spans="1:23" ht="12.75">
      <c r="A334" s="818"/>
      <c r="B334" s="761" t="s">
        <v>345</v>
      </c>
      <c r="C334" s="750"/>
      <c r="D334" s="472"/>
      <c r="E334" s="473"/>
      <c r="F334" s="434"/>
      <c r="G334" s="518"/>
      <c r="H334" s="519"/>
      <c r="I334" s="680"/>
      <c r="J334" s="680"/>
      <c r="K334" s="680"/>
      <c r="L334" s="680"/>
      <c r="M334" s="680"/>
      <c r="N334" s="680"/>
      <c r="O334" s="680"/>
      <c r="P334" s="680"/>
      <c r="Q334" s="103"/>
      <c r="R334" s="103"/>
      <c r="S334" s="103"/>
      <c r="T334" s="103"/>
      <c r="U334" s="103"/>
      <c r="V334" s="103"/>
      <c r="W334" s="103"/>
    </row>
    <row r="335" spans="1:23" ht="12.75">
      <c r="A335" s="819" t="s">
        <v>346</v>
      </c>
      <c r="B335" s="804" t="s">
        <v>130</v>
      </c>
      <c r="C335" s="762"/>
      <c r="D335" s="217"/>
      <c r="E335" s="218"/>
      <c r="F335" s="697"/>
      <c r="G335" s="698"/>
      <c r="H335" s="699"/>
      <c r="I335" s="680"/>
      <c r="J335" s="680"/>
      <c r="K335" s="680"/>
      <c r="L335" s="680"/>
      <c r="M335" s="680"/>
      <c r="N335" s="680"/>
      <c r="O335" s="680"/>
      <c r="P335" s="680"/>
      <c r="Q335" s="103"/>
      <c r="R335" s="103"/>
      <c r="S335" s="103"/>
      <c r="T335" s="103"/>
      <c r="U335" s="103"/>
      <c r="V335" s="103"/>
      <c r="W335" s="103"/>
    </row>
    <row r="336" spans="1:23" ht="12.75">
      <c r="A336" s="534">
        <v>3</v>
      </c>
      <c r="B336" s="535" t="s">
        <v>131</v>
      </c>
      <c r="C336" s="657">
        <f aca="true" t="shared" si="39" ref="C336:E338">C337</f>
        <v>0</v>
      </c>
      <c r="D336" s="590">
        <f t="shared" si="39"/>
        <v>180000</v>
      </c>
      <c r="E336" s="538">
        <f t="shared" si="39"/>
        <v>180000</v>
      </c>
      <c r="F336" s="700">
        <f>F337</f>
        <v>160000</v>
      </c>
      <c r="G336" s="701">
        <f>F336/E336</f>
        <v>0.8888888888888888</v>
      </c>
      <c r="H336" s="702"/>
      <c r="I336" s="680"/>
      <c r="J336" s="680"/>
      <c r="K336" s="680"/>
      <c r="L336" s="680"/>
      <c r="M336" s="680"/>
      <c r="N336" s="680"/>
      <c r="O336" s="680"/>
      <c r="P336" s="680"/>
      <c r="Q336" s="103"/>
      <c r="R336" s="103"/>
      <c r="S336" s="103"/>
      <c r="T336" s="103"/>
      <c r="U336" s="103"/>
      <c r="V336" s="103"/>
      <c r="W336" s="103"/>
    </row>
    <row r="337" spans="1:23" ht="12.75">
      <c r="A337" s="542">
        <v>38</v>
      </c>
      <c r="B337" s="543" t="s">
        <v>95</v>
      </c>
      <c r="C337" s="722">
        <f t="shared" si="39"/>
        <v>0</v>
      </c>
      <c r="D337" s="545">
        <f t="shared" si="39"/>
        <v>180000</v>
      </c>
      <c r="E337" s="546">
        <f t="shared" si="39"/>
        <v>180000</v>
      </c>
      <c r="F337" s="703">
        <f>F338</f>
        <v>160000</v>
      </c>
      <c r="G337" s="704">
        <f>F337/E337</f>
        <v>0.8888888888888888</v>
      </c>
      <c r="H337" s="705"/>
      <c r="I337" s="680"/>
      <c r="J337" s="680"/>
      <c r="K337" s="680"/>
      <c r="L337" s="680"/>
      <c r="M337" s="680"/>
      <c r="N337" s="680"/>
      <c r="O337" s="680"/>
      <c r="P337" s="680"/>
      <c r="Q337" s="103"/>
      <c r="R337" s="103"/>
      <c r="S337" s="103"/>
      <c r="T337" s="103"/>
      <c r="U337" s="103"/>
      <c r="V337" s="103"/>
      <c r="W337" s="103"/>
    </row>
    <row r="338" spans="1:23" ht="12.75">
      <c r="A338" s="675">
        <v>381</v>
      </c>
      <c r="B338" s="797" t="s">
        <v>139</v>
      </c>
      <c r="C338" s="757">
        <f t="shared" si="39"/>
        <v>0</v>
      </c>
      <c r="D338" s="568">
        <f t="shared" si="39"/>
        <v>180000</v>
      </c>
      <c r="E338" s="569">
        <f t="shared" si="39"/>
        <v>180000</v>
      </c>
      <c r="F338" s="833">
        <f>F339</f>
        <v>160000</v>
      </c>
      <c r="G338" s="834">
        <f>F338/E338</f>
        <v>0.8888888888888888</v>
      </c>
      <c r="H338" s="695"/>
      <c r="I338" s="680"/>
      <c r="J338" s="680"/>
      <c r="K338" s="680"/>
      <c r="L338" s="680"/>
      <c r="M338" s="680"/>
      <c r="N338" s="680"/>
      <c r="O338" s="680"/>
      <c r="P338" s="680"/>
      <c r="Q338" s="103"/>
      <c r="R338" s="103"/>
      <c r="S338" s="103"/>
      <c r="T338" s="103"/>
      <c r="U338" s="103"/>
      <c r="V338" s="103"/>
      <c r="W338" s="103"/>
    </row>
    <row r="339" spans="1:23" ht="12.75">
      <c r="A339" s="677">
        <v>381</v>
      </c>
      <c r="B339" s="798" t="s">
        <v>139</v>
      </c>
      <c r="C339" s="758"/>
      <c r="D339" s="561">
        <v>180000</v>
      </c>
      <c r="E339" s="562">
        <v>180000</v>
      </c>
      <c r="F339" s="604">
        <v>160000</v>
      </c>
      <c r="G339" s="564">
        <f>F339/E339</f>
        <v>0.8888888888888888</v>
      </c>
      <c r="H339" s="565"/>
      <c r="I339" s="680"/>
      <c r="J339" s="680"/>
      <c r="K339" s="680"/>
      <c r="L339" s="680"/>
      <c r="M339" s="680"/>
      <c r="N339" s="680"/>
      <c r="O339" s="680"/>
      <c r="P339" s="680"/>
      <c r="Q339" s="103"/>
      <c r="R339" s="103"/>
      <c r="S339" s="103"/>
      <c r="T339" s="103"/>
      <c r="U339" s="103"/>
      <c r="V339" s="103"/>
      <c r="W339" s="103"/>
    </row>
    <row r="340" spans="1:23" ht="12.75">
      <c r="A340" s="817" t="s">
        <v>347</v>
      </c>
      <c r="B340" s="792" t="s">
        <v>348</v>
      </c>
      <c r="C340" s="750">
        <f>C343</f>
        <v>0</v>
      </c>
      <c r="D340" s="472">
        <f>D343</f>
        <v>25000</v>
      </c>
      <c r="E340" s="473">
        <f>E343</f>
        <v>25000</v>
      </c>
      <c r="F340" s="434">
        <f>F343</f>
        <v>25000</v>
      </c>
      <c r="G340" s="518">
        <f>F340/E340</f>
        <v>1</v>
      </c>
      <c r="H340" s="519"/>
      <c r="I340" s="680"/>
      <c r="J340" s="680"/>
      <c r="K340" s="680"/>
      <c r="L340" s="680"/>
      <c r="M340" s="680"/>
      <c r="N340" s="680"/>
      <c r="O340" s="680"/>
      <c r="P340" s="680"/>
      <c r="Q340" s="103"/>
      <c r="R340" s="103"/>
      <c r="S340" s="103"/>
      <c r="T340" s="103"/>
      <c r="U340" s="103"/>
      <c r="V340" s="103"/>
      <c r="W340" s="103"/>
    </row>
    <row r="341" spans="1:23" ht="12.75">
      <c r="A341" s="818"/>
      <c r="B341" s="761" t="s">
        <v>345</v>
      </c>
      <c r="C341" s="750"/>
      <c r="D341" s="472"/>
      <c r="E341" s="473"/>
      <c r="F341" s="434"/>
      <c r="G341" s="518"/>
      <c r="H341" s="519"/>
      <c r="I341" s="680"/>
      <c r="J341" s="680"/>
      <c r="K341" s="680"/>
      <c r="L341" s="680"/>
      <c r="M341" s="680"/>
      <c r="N341" s="680"/>
      <c r="O341" s="680"/>
      <c r="P341" s="680"/>
      <c r="Q341" s="103"/>
      <c r="R341" s="103"/>
      <c r="S341" s="103"/>
      <c r="T341" s="103"/>
      <c r="U341" s="103"/>
      <c r="V341" s="103"/>
      <c r="W341" s="103"/>
    </row>
    <row r="342" spans="1:23" ht="12.75">
      <c r="A342" s="819" t="s">
        <v>346</v>
      </c>
      <c r="B342" s="804" t="s">
        <v>130</v>
      </c>
      <c r="C342" s="840"/>
      <c r="D342" s="217"/>
      <c r="E342" s="218"/>
      <c r="F342" s="697"/>
      <c r="G342" s="698"/>
      <c r="H342" s="699"/>
      <c r="I342" s="680"/>
      <c r="J342" s="680"/>
      <c r="K342" s="680"/>
      <c r="L342" s="680"/>
      <c r="M342" s="680"/>
      <c r="N342" s="680"/>
      <c r="O342" s="680"/>
      <c r="P342" s="680"/>
      <c r="Q342" s="103"/>
      <c r="R342" s="103"/>
      <c r="S342" s="103"/>
      <c r="T342" s="103"/>
      <c r="U342" s="103"/>
      <c r="V342" s="103"/>
      <c r="W342" s="103"/>
    </row>
    <row r="343" spans="1:23" ht="12.75">
      <c r="A343" s="534">
        <v>3</v>
      </c>
      <c r="B343" s="535" t="s">
        <v>131</v>
      </c>
      <c r="C343" s="657">
        <f aca="true" t="shared" si="40" ref="C343:E345">C344</f>
        <v>0</v>
      </c>
      <c r="D343" s="590">
        <f t="shared" si="40"/>
        <v>25000</v>
      </c>
      <c r="E343" s="538">
        <f t="shared" si="40"/>
        <v>25000</v>
      </c>
      <c r="F343" s="700">
        <f>F344</f>
        <v>25000</v>
      </c>
      <c r="G343" s="701">
        <f>F343/E343</f>
        <v>1</v>
      </c>
      <c r="H343" s="702"/>
      <c r="I343" s="680"/>
      <c r="J343" s="680"/>
      <c r="K343" s="680"/>
      <c r="L343" s="680"/>
      <c r="M343" s="680"/>
      <c r="N343" s="680"/>
      <c r="O343" s="680"/>
      <c r="P343" s="680"/>
      <c r="Q343" s="103"/>
      <c r="R343" s="103"/>
      <c r="S343" s="103"/>
      <c r="T343" s="103"/>
      <c r="U343" s="103"/>
      <c r="V343" s="103"/>
      <c r="W343" s="103"/>
    </row>
    <row r="344" spans="1:23" ht="12.75">
      <c r="A344" s="542">
        <v>38</v>
      </c>
      <c r="B344" s="543" t="s">
        <v>95</v>
      </c>
      <c r="C344" s="722">
        <f t="shared" si="40"/>
        <v>0</v>
      </c>
      <c r="D344" s="545">
        <f t="shared" si="40"/>
        <v>25000</v>
      </c>
      <c r="E344" s="546">
        <f t="shared" si="40"/>
        <v>25000</v>
      </c>
      <c r="F344" s="703">
        <f>F345</f>
        <v>25000</v>
      </c>
      <c r="G344" s="704">
        <f>F344/E344</f>
        <v>1</v>
      </c>
      <c r="H344" s="705"/>
      <c r="I344" s="680"/>
      <c r="J344" s="680"/>
      <c r="K344" s="680"/>
      <c r="L344" s="680"/>
      <c r="M344" s="680"/>
      <c r="N344" s="680"/>
      <c r="O344" s="680"/>
      <c r="P344" s="680"/>
      <c r="Q344" s="103"/>
      <c r="R344" s="103"/>
      <c r="S344" s="103"/>
      <c r="T344" s="103"/>
      <c r="U344" s="103"/>
      <c r="V344" s="103"/>
      <c r="W344" s="103"/>
    </row>
    <row r="345" spans="1:23" ht="12.75">
      <c r="A345" s="675">
        <v>381</v>
      </c>
      <c r="B345" s="797" t="s">
        <v>139</v>
      </c>
      <c r="C345" s="757">
        <f t="shared" si="40"/>
        <v>0</v>
      </c>
      <c r="D345" s="568">
        <f t="shared" si="40"/>
        <v>25000</v>
      </c>
      <c r="E345" s="569">
        <f t="shared" si="40"/>
        <v>25000</v>
      </c>
      <c r="F345" s="694">
        <f>F346</f>
        <v>25000</v>
      </c>
      <c r="G345" s="556">
        <f>F345/E345</f>
        <v>1</v>
      </c>
      <c r="H345" s="557"/>
      <c r="I345" s="680"/>
      <c r="J345" s="680"/>
      <c r="K345" s="680"/>
      <c r="L345" s="680"/>
      <c r="M345" s="680"/>
      <c r="N345" s="680"/>
      <c r="O345" s="680"/>
      <c r="P345" s="680"/>
      <c r="Q345" s="103"/>
      <c r="R345" s="103"/>
      <c r="S345" s="103"/>
      <c r="T345" s="103"/>
      <c r="U345" s="103"/>
      <c r="V345" s="103"/>
      <c r="W345" s="103"/>
    </row>
    <row r="346" spans="1:23" ht="12.75">
      <c r="A346" s="677">
        <v>381</v>
      </c>
      <c r="B346" s="798" t="s">
        <v>139</v>
      </c>
      <c r="C346" s="841"/>
      <c r="D346" s="561">
        <v>25000</v>
      </c>
      <c r="E346" s="562">
        <v>25000</v>
      </c>
      <c r="F346" s="604">
        <v>25000</v>
      </c>
      <c r="G346" s="564">
        <f>F346/E346</f>
        <v>1</v>
      </c>
      <c r="H346" s="565"/>
      <c r="I346" s="680"/>
      <c r="J346" s="680"/>
      <c r="K346" s="680"/>
      <c r="L346" s="680"/>
      <c r="M346" s="680"/>
      <c r="N346" s="680"/>
      <c r="O346" s="680"/>
      <c r="P346" s="680"/>
      <c r="Q346" s="103"/>
      <c r="R346" s="103"/>
      <c r="S346" s="103"/>
      <c r="T346" s="103"/>
      <c r="U346" s="103"/>
      <c r="V346" s="103"/>
      <c r="W346" s="103"/>
    </row>
    <row r="347" spans="1:23" ht="12.75">
      <c r="A347" s="817" t="s">
        <v>349</v>
      </c>
      <c r="B347" s="792" t="s">
        <v>350</v>
      </c>
      <c r="C347" s="750">
        <f>C350</f>
        <v>0</v>
      </c>
      <c r="D347" s="472">
        <f>D350</f>
        <v>5000</v>
      </c>
      <c r="E347" s="473">
        <f>E350</f>
        <v>10000</v>
      </c>
      <c r="F347" s="434">
        <f>F350</f>
        <v>10000</v>
      </c>
      <c r="G347" s="518">
        <f>F347/E347</f>
        <v>1</v>
      </c>
      <c r="H347" s="519"/>
      <c r="I347" s="680"/>
      <c r="J347" s="680"/>
      <c r="K347" s="680"/>
      <c r="L347" s="680"/>
      <c r="M347" s="680"/>
      <c r="N347" s="680"/>
      <c r="O347" s="680"/>
      <c r="P347" s="680"/>
      <c r="Q347" s="103"/>
      <c r="R347" s="103"/>
      <c r="S347" s="103"/>
      <c r="T347" s="103"/>
      <c r="U347" s="103"/>
      <c r="V347" s="103"/>
      <c r="W347" s="103"/>
    </row>
    <row r="348" spans="1:23" ht="12.75">
      <c r="A348" s="818"/>
      <c r="B348" s="761" t="s">
        <v>345</v>
      </c>
      <c r="C348" s="750"/>
      <c r="D348" s="472"/>
      <c r="E348" s="473"/>
      <c r="F348" s="434"/>
      <c r="G348" s="518"/>
      <c r="H348" s="519"/>
      <c r="I348" s="680"/>
      <c r="J348" s="680"/>
      <c r="K348" s="680"/>
      <c r="L348" s="680"/>
      <c r="M348" s="680"/>
      <c r="N348" s="680"/>
      <c r="O348" s="680"/>
      <c r="P348" s="680"/>
      <c r="Q348" s="103"/>
      <c r="R348" s="103"/>
      <c r="S348" s="103"/>
      <c r="T348" s="103"/>
      <c r="U348" s="103"/>
      <c r="V348" s="103"/>
      <c r="W348" s="103"/>
    </row>
    <row r="349" spans="1:23" ht="12.75">
      <c r="A349" s="819" t="s">
        <v>346</v>
      </c>
      <c r="B349" s="804" t="s">
        <v>130</v>
      </c>
      <c r="C349" s="842"/>
      <c r="D349" s="217"/>
      <c r="E349" s="218"/>
      <c r="F349" s="697"/>
      <c r="G349" s="698"/>
      <c r="H349" s="699"/>
      <c r="I349" s="680"/>
      <c r="J349" s="680"/>
      <c r="K349" s="680"/>
      <c r="L349" s="680"/>
      <c r="M349" s="680"/>
      <c r="N349" s="680"/>
      <c r="O349" s="680"/>
      <c r="P349" s="680"/>
      <c r="Q349" s="103"/>
      <c r="R349" s="103"/>
      <c r="S349" s="103"/>
      <c r="T349" s="103"/>
      <c r="U349" s="103"/>
      <c r="V349" s="103"/>
      <c r="W349" s="103"/>
    </row>
    <row r="350" spans="1:23" ht="12.75">
      <c r="A350" s="534">
        <v>3</v>
      </c>
      <c r="B350" s="535" t="s">
        <v>131</v>
      </c>
      <c r="C350" s="657">
        <f aca="true" t="shared" si="41" ref="C350:E352">C351</f>
        <v>0</v>
      </c>
      <c r="D350" s="590">
        <f t="shared" si="41"/>
        <v>5000</v>
      </c>
      <c r="E350" s="538">
        <f t="shared" si="41"/>
        <v>10000</v>
      </c>
      <c r="F350" s="700">
        <f>F351</f>
        <v>10000</v>
      </c>
      <c r="G350" s="701">
        <f>F350/E350</f>
        <v>1</v>
      </c>
      <c r="H350" s="702"/>
      <c r="I350" s="680"/>
      <c r="J350" s="680"/>
      <c r="K350" s="680"/>
      <c r="L350" s="680"/>
      <c r="M350" s="680"/>
      <c r="N350" s="680"/>
      <c r="O350" s="680"/>
      <c r="P350" s="680"/>
      <c r="Q350" s="103"/>
      <c r="R350" s="103"/>
      <c r="S350" s="103"/>
      <c r="T350" s="103"/>
      <c r="U350" s="103"/>
      <c r="V350" s="103"/>
      <c r="W350" s="103"/>
    </row>
    <row r="351" spans="1:23" ht="12.75">
      <c r="A351" s="542">
        <v>38</v>
      </c>
      <c r="B351" s="543" t="s">
        <v>95</v>
      </c>
      <c r="C351" s="722">
        <f t="shared" si="41"/>
        <v>0</v>
      </c>
      <c r="D351" s="545">
        <f t="shared" si="41"/>
        <v>5000</v>
      </c>
      <c r="E351" s="546">
        <f t="shared" si="41"/>
        <v>10000</v>
      </c>
      <c r="F351" s="703">
        <f>F352</f>
        <v>10000</v>
      </c>
      <c r="G351" s="704">
        <f>F351/E351</f>
        <v>1</v>
      </c>
      <c r="H351" s="705"/>
      <c r="I351" s="680"/>
      <c r="J351" s="680"/>
      <c r="K351" s="680"/>
      <c r="L351" s="680"/>
      <c r="M351" s="680"/>
      <c r="N351" s="680"/>
      <c r="O351" s="680"/>
      <c r="P351" s="680"/>
      <c r="Q351" s="103"/>
      <c r="R351" s="103"/>
      <c r="S351" s="103"/>
      <c r="T351" s="103"/>
      <c r="U351" s="103"/>
      <c r="V351" s="103"/>
      <c r="W351" s="103"/>
    </row>
    <row r="352" spans="1:23" ht="12.75">
      <c r="A352" s="675">
        <v>381</v>
      </c>
      <c r="B352" s="797" t="s">
        <v>139</v>
      </c>
      <c r="C352" s="757">
        <f t="shared" si="41"/>
        <v>0</v>
      </c>
      <c r="D352" s="568">
        <f t="shared" si="41"/>
        <v>5000</v>
      </c>
      <c r="E352" s="569">
        <f t="shared" si="41"/>
        <v>10000</v>
      </c>
      <c r="F352" s="694">
        <f>F353</f>
        <v>10000</v>
      </c>
      <c r="G352" s="556">
        <f>F352/E352</f>
        <v>1</v>
      </c>
      <c r="H352" s="557"/>
      <c r="I352" s="680"/>
      <c r="J352" s="680"/>
      <c r="K352" s="680"/>
      <c r="L352" s="680"/>
      <c r="M352" s="680"/>
      <c r="N352" s="680"/>
      <c r="O352" s="680"/>
      <c r="P352" s="680"/>
      <c r="Q352" s="103"/>
      <c r="R352" s="103"/>
      <c r="S352" s="103"/>
      <c r="T352" s="103"/>
      <c r="U352" s="103"/>
      <c r="V352" s="103"/>
      <c r="W352" s="103"/>
    </row>
    <row r="353" spans="1:23" ht="12.75">
      <c r="A353" s="677">
        <v>381</v>
      </c>
      <c r="B353" s="798" t="s">
        <v>139</v>
      </c>
      <c r="C353" s="841"/>
      <c r="D353" s="561">
        <v>5000</v>
      </c>
      <c r="E353" s="562">
        <v>10000</v>
      </c>
      <c r="F353" s="604">
        <v>10000</v>
      </c>
      <c r="G353" s="564">
        <f>F353/E353</f>
        <v>1</v>
      </c>
      <c r="H353" s="565"/>
      <c r="I353" s="680"/>
      <c r="J353" s="680"/>
      <c r="K353" s="680"/>
      <c r="L353" s="680"/>
      <c r="M353" s="680"/>
      <c r="N353" s="680"/>
      <c r="O353" s="680"/>
      <c r="P353" s="680"/>
      <c r="Q353" s="103"/>
      <c r="R353" s="103"/>
      <c r="S353" s="103"/>
      <c r="T353" s="103"/>
      <c r="U353" s="103"/>
      <c r="V353" s="103"/>
      <c r="W353" s="103"/>
    </row>
    <row r="354" spans="1:23" ht="12.75">
      <c r="A354" s="817" t="s">
        <v>351</v>
      </c>
      <c r="B354" s="792" t="s">
        <v>352</v>
      </c>
      <c r="C354" s="750">
        <f>C357</f>
        <v>0</v>
      </c>
      <c r="D354" s="472">
        <f>D357</f>
        <v>5000</v>
      </c>
      <c r="E354" s="473">
        <f>E357</f>
        <v>5000</v>
      </c>
      <c r="F354" s="434">
        <f>F357</f>
        <v>0</v>
      </c>
      <c r="G354" s="518">
        <f>F354/E354</f>
        <v>0</v>
      </c>
      <c r="H354" s="519"/>
      <c r="I354" s="680"/>
      <c r="J354" s="680"/>
      <c r="K354" s="680"/>
      <c r="L354" s="680"/>
      <c r="M354" s="680"/>
      <c r="N354" s="680"/>
      <c r="O354" s="680"/>
      <c r="P354" s="680"/>
      <c r="Q354" s="103"/>
      <c r="R354" s="103"/>
      <c r="S354" s="103"/>
      <c r="T354" s="103"/>
      <c r="U354" s="103"/>
      <c r="V354" s="103"/>
      <c r="W354" s="103"/>
    </row>
    <row r="355" spans="1:23" ht="12.75">
      <c r="A355" s="818"/>
      <c r="B355" s="761" t="s">
        <v>345</v>
      </c>
      <c r="C355" s="750"/>
      <c r="D355" s="472"/>
      <c r="E355" s="473"/>
      <c r="F355" s="434"/>
      <c r="G355" s="518"/>
      <c r="H355" s="519"/>
      <c r="I355" s="680"/>
      <c r="J355" s="680"/>
      <c r="K355" s="680"/>
      <c r="L355" s="680"/>
      <c r="M355" s="680"/>
      <c r="N355" s="680"/>
      <c r="O355" s="680"/>
      <c r="P355" s="680"/>
      <c r="Q355" s="103"/>
      <c r="R355" s="103"/>
      <c r="S355" s="103"/>
      <c r="T355" s="103"/>
      <c r="U355" s="103"/>
      <c r="V355" s="103"/>
      <c r="W355" s="103"/>
    </row>
    <row r="356" spans="1:23" ht="12.75">
      <c r="A356" s="819" t="s">
        <v>346</v>
      </c>
      <c r="B356" s="804" t="s">
        <v>130</v>
      </c>
      <c r="C356" s="842"/>
      <c r="D356" s="217"/>
      <c r="E356" s="218"/>
      <c r="F356" s="697"/>
      <c r="G356" s="698"/>
      <c r="H356" s="699"/>
      <c r="I356" s="680"/>
      <c r="J356" s="680"/>
      <c r="K356" s="680"/>
      <c r="L356" s="680"/>
      <c r="M356" s="680"/>
      <c r="N356" s="680"/>
      <c r="O356" s="680"/>
      <c r="P356" s="680"/>
      <c r="Q356" s="103"/>
      <c r="R356" s="103"/>
      <c r="S356" s="103"/>
      <c r="T356" s="103"/>
      <c r="U356" s="103"/>
      <c r="V356" s="103"/>
      <c r="W356" s="103"/>
    </row>
    <row r="357" spans="1:23" ht="12.75">
      <c r="A357" s="534">
        <v>3</v>
      </c>
      <c r="B357" s="535" t="s">
        <v>131</v>
      </c>
      <c r="C357" s="657">
        <f aca="true" t="shared" si="42" ref="C357:E359">C358</f>
        <v>0</v>
      </c>
      <c r="D357" s="590">
        <f t="shared" si="42"/>
        <v>5000</v>
      </c>
      <c r="E357" s="538">
        <f t="shared" si="42"/>
        <v>5000</v>
      </c>
      <c r="F357" s="700">
        <f>F358</f>
        <v>0</v>
      </c>
      <c r="G357" s="701">
        <f>F357/E357</f>
        <v>0</v>
      </c>
      <c r="H357" s="702"/>
      <c r="I357" s="680"/>
      <c r="J357" s="680"/>
      <c r="K357" s="680"/>
      <c r="L357" s="680"/>
      <c r="M357" s="680"/>
      <c r="N357" s="680"/>
      <c r="O357" s="680"/>
      <c r="P357" s="680"/>
      <c r="Q357" s="103"/>
      <c r="R357" s="103"/>
      <c r="S357" s="103"/>
      <c r="T357" s="103"/>
      <c r="U357" s="103"/>
      <c r="V357" s="103"/>
      <c r="W357" s="103"/>
    </row>
    <row r="358" spans="1:23" ht="12.75">
      <c r="A358" s="542">
        <v>38</v>
      </c>
      <c r="B358" s="543" t="s">
        <v>95</v>
      </c>
      <c r="C358" s="722">
        <f t="shared" si="42"/>
        <v>0</v>
      </c>
      <c r="D358" s="545">
        <f t="shared" si="42"/>
        <v>5000</v>
      </c>
      <c r="E358" s="546">
        <f t="shared" si="42"/>
        <v>5000</v>
      </c>
      <c r="F358" s="703">
        <f>F359</f>
        <v>0</v>
      </c>
      <c r="G358" s="704">
        <f>F358/E358</f>
        <v>0</v>
      </c>
      <c r="H358" s="705"/>
      <c r="I358" s="680"/>
      <c r="J358" s="680"/>
      <c r="K358" s="680"/>
      <c r="L358" s="680"/>
      <c r="M358" s="680"/>
      <c r="N358" s="680"/>
      <c r="O358" s="680"/>
      <c r="P358" s="680"/>
      <c r="Q358" s="103"/>
      <c r="R358" s="103"/>
      <c r="S358" s="103"/>
      <c r="T358" s="103"/>
      <c r="U358" s="103"/>
      <c r="V358" s="103"/>
      <c r="W358" s="103"/>
    </row>
    <row r="359" spans="1:23" ht="12.75">
      <c r="A359" s="675">
        <v>381</v>
      </c>
      <c r="B359" s="797" t="s">
        <v>139</v>
      </c>
      <c r="C359" s="757">
        <f t="shared" si="42"/>
        <v>0</v>
      </c>
      <c r="D359" s="568">
        <f t="shared" si="42"/>
        <v>5000</v>
      </c>
      <c r="E359" s="569">
        <f t="shared" si="42"/>
        <v>5000</v>
      </c>
      <c r="F359" s="694">
        <f>F360</f>
        <v>0</v>
      </c>
      <c r="G359" s="556">
        <f>F359/E359</f>
        <v>0</v>
      </c>
      <c r="H359" s="557"/>
      <c r="I359" s="680"/>
      <c r="J359" s="680"/>
      <c r="K359" s="680"/>
      <c r="L359" s="680"/>
      <c r="M359" s="680"/>
      <c r="N359" s="680"/>
      <c r="O359" s="680"/>
      <c r="P359" s="680"/>
      <c r="Q359" s="103"/>
      <c r="R359" s="103"/>
      <c r="S359" s="103"/>
      <c r="T359" s="103"/>
      <c r="U359" s="103"/>
      <c r="V359" s="103"/>
      <c r="W359" s="103"/>
    </row>
    <row r="360" spans="1:23" ht="12.75">
      <c r="A360" s="677">
        <v>381</v>
      </c>
      <c r="B360" s="798" t="s">
        <v>139</v>
      </c>
      <c r="C360" s="841"/>
      <c r="D360" s="561">
        <v>5000</v>
      </c>
      <c r="E360" s="562">
        <v>5000</v>
      </c>
      <c r="F360" s="604"/>
      <c r="G360" s="564">
        <f>F360/E360</f>
        <v>0</v>
      </c>
      <c r="H360" s="565"/>
      <c r="I360" s="680"/>
      <c r="J360" s="680"/>
      <c r="K360" s="680"/>
      <c r="L360" s="680"/>
      <c r="M360" s="680"/>
      <c r="N360" s="680"/>
      <c r="O360" s="680"/>
      <c r="P360" s="680"/>
      <c r="Q360" s="103"/>
      <c r="R360" s="103"/>
      <c r="S360" s="103"/>
      <c r="T360" s="103"/>
      <c r="U360" s="103"/>
      <c r="V360" s="103"/>
      <c r="W360" s="103"/>
    </row>
    <row r="361" spans="1:23" ht="12.75" customHeight="1">
      <c r="A361" s="743" t="s">
        <v>353</v>
      </c>
      <c r="B361" s="743"/>
      <c r="C361" s="843"/>
      <c r="D361" s="730"/>
      <c r="E361" s="731"/>
      <c r="F361" s="732"/>
      <c r="G361" s="733"/>
      <c r="H361" s="734"/>
      <c r="I361" s="680"/>
      <c r="J361" s="680"/>
      <c r="K361" s="680"/>
      <c r="L361" s="680"/>
      <c r="M361" s="680"/>
      <c r="N361" s="680"/>
      <c r="O361" s="680"/>
      <c r="P361" s="680"/>
      <c r="Q361" s="103"/>
      <c r="R361" s="103"/>
      <c r="S361" s="103"/>
      <c r="T361" s="103"/>
      <c r="U361" s="103"/>
      <c r="V361" s="103"/>
      <c r="W361" s="103"/>
    </row>
    <row r="362" spans="1:23" ht="12.75">
      <c r="A362" s="838" t="s">
        <v>354</v>
      </c>
      <c r="B362" s="839"/>
      <c r="C362" s="844">
        <f>C363+C370+C377+C384+C391</f>
        <v>0</v>
      </c>
      <c r="D362" s="224">
        <f>D363+D370+D377+D384+D391</f>
        <v>1967000</v>
      </c>
      <c r="E362" s="225">
        <f>E363+E370+E377+E384+E391</f>
        <v>1967000</v>
      </c>
      <c r="F362" s="426">
        <f>F363+F370+F377+F384+F391</f>
        <v>37293</v>
      </c>
      <c r="G362" s="512">
        <f>F362/E362</f>
        <v>0.018959328927300456</v>
      </c>
      <c r="H362" s="513"/>
      <c r="I362" s="680"/>
      <c r="J362" s="680"/>
      <c r="K362" s="680"/>
      <c r="L362" s="680"/>
      <c r="M362" s="680"/>
      <c r="N362" s="680"/>
      <c r="O362" s="680"/>
      <c r="P362" s="680"/>
      <c r="Q362" s="103"/>
      <c r="R362" s="103"/>
      <c r="S362" s="103"/>
      <c r="T362" s="103"/>
      <c r="U362" s="103"/>
      <c r="V362" s="103"/>
      <c r="W362" s="103"/>
    </row>
    <row r="363" spans="1:23" ht="23.25">
      <c r="A363" s="845" t="s">
        <v>355</v>
      </c>
      <c r="B363" s="846" t="s">
        <v>356</v>
      </c>
      <c r="C363" s="750">
        <f>C366</f>
        <v>0</v>
      </c>
      <c r="D363" s="472">
        <f>D366</f>
        <v>20000</v>
      </c>
      <c r="E363" s="473">
        <f>E366</f>
        <v>20000</v>
      </c>
      <c r="F363" s="434">
        <f>F366</f>
        <v>14493</v>
      </c>
      <c r="G363" s="518">
        <f>F363/E363</f>
        <v>0.72465</v>
      </c>
      <c r="H363" s="519"/>
      <c r="I363" s="680"/>
      <c r="J363" s="680"/>
      <c r="K363" s="680"/>
      <c r="L363" s="680"/>
      <c r="M363" s="680"/>
      <c r="N363" s="680"/>
      <c r="O363" s="680"/>
      <c r="P363" s="680"/>
      <c r="Q363" s="103"/>
      <c r="R363" s="103"/>
      <c r="S363" s="103"/>
      <c r="T363" s="103"/>
      <c r="U363" s="103"/>
      <c r="V363" s="103"/>
      <c r="W363" s="103"/>
    </row>
    <row r="364" spans="1:23" ht="12.75">
      <c r="A364" s="847"/>
      <c r="B364" s="846" t="s">
        <v>357</v>
      </c>
      <c r="C364" s="750"/>
      <c r="D364" s="472"/>
      <c r="E364" s="473"/>
      <c r="F364" s="434"/>
      <c r="G364" s="518"/>
      <c r="H364" s="519"/>
      <c r="I364" s="680"/>
      <c r="J364" s="680"/>
      <c r="K364" s="680"/>
      <c r="L364" s="680"/>
      <c r="M364" s="680"/>
      <c r="N364" s="680"/>
      <c r="O364" s="680"/>
      <c r="P364" s="680"/>
      <c r="Q364" s="103"/>
      <c r="R364" s="103"/>
      <c r="S364" s="103"/>
      <c r="T364" s="103"/>
      <c r="U364" s="103"/>
      <c r="V364" s="103"/>
      <c r="W364" s="103"/>
    </row>
    <row r="365" spans="1:23" ht="12.75">
      <c r="A365" s="848" t="s">
        <v>346</v>
      </c>
      <c r="B365" s="849" t="s">
        <v>130</v>
      </c>
      <c r="C365" s="850"/>
      <c r="D365" s="217"/>
      <c r="E365" s="218"/>
      <c r="F365" s="697"/>
      <c r="G365" s="698"/>
      <c r="H365" s="699"/>
      <c r="I365" s="680"/>
      <c r="J365" s="680"/>
      <c r="K365" s="680"/>
      <c r="L365" s="680"/>
      <c r="M365" s="680"/>
      <c r="N365" s="680"/>
      <c r="O365" s="680"/>
      <c r="P365" s="680"/>
      <c r="Q365" s="103"/>
      <c r="R365" s="103"/>
      <c r="S365" s="103"/>
      <c r="T365" s="103"/>
      <c r="U365" s="103"/>
      <c r="V365" s="103"/>
      <c r="W365" s="103"/>
    </row>
    <row r="366" spans="1:23" ht="12.75">
      <c r="A366" s="851">
        <v>3</v>
      </c>
      <c r="B366" s="852" t="s">
        <v>131</v>
      </c>
      <c r="C366" s="536">
        <f aca="true" t="shared" si="43" ref="C366:E368">C367</f>
        <v>0</v>
      </c>
      <c r="D366" s="590">
        <f t="shared" si="43"/>
        <v>20000</v>
      </c>
      <c r="E366" s="538">
        <f t="shared" si="43"/>
        <v>20000</v>
      </c>
      <c r="F366" s="700">
        <f>F367</f>
        <v>14493</v>
      </c>
      <c r="G366" s="701">
        <f>F366/E366</f>
        <v>0.72465</v>
      </c>
      <c r="H366" s="702"/>
      <c r="I366" s="680"/>
      <c r="J366" s="680"/>
      <c r="K366" s="680"/>
      <c r="L366" s="680"/>
      <c r="M366" s="680"/>
      <c r="N366" s="680"/>
      <c r="O366" s="680"/>
      <c r="P366" s="680"/>
      <c r="Q366" s="103"/>
      <c r="R366" s="103"/>
      <c r="S366" s="103"/>
      <c r="T366" s="103"/>
      <c r="U366" s="103"/>
      <c r="V366" s="103"/>
      <c r="W366" s="103"/>
    </row>
    <row r="367" spans="1:23" ht="12.75">
      <c r="A367" s="853">
        <v>32</v>
      </c>
      <c r="B367" s="854" t="s">
        <v>79</v>
      </c>
      <c r="C367" s="544">
        <f t="shared" si="43"/>
        <v>0</v>
      </c>
      <c r="D367" s="545">
        <f t="shared" si="43"/>
        <v>20000</v>
      </c>
      <c r="E367" s="546">
        <f t="shared" si="43"/>
        <v>20000</v>
      </c>
      <c r="F367" s="703">
        <f>F368</f>
        <v>14493</v>
      </c>
      <c r="G367" s="704">
        <f>F367/E367</f>
        <v>0.72465</v>
      </c>
      <c r="H367" s="705"/>
      <c r="I367" s="680"/>
      <c r="J367" s="680"/>
      <c r="K367" s="680"/>
      <c r="L367" s="680"/>
      <c r="M367" s="680"/>
      <c r="N367" s="680"/>
      <c r="O367" s="680"/>
      <c r="P367" s="680"/>
      <c r="Q367" s="103"/>
      <c r="R367" s="103"/>
      <c r="S367" s="103"/>
      <c r="T367" s="103"/>
      <c r="U367" s="103"/>
      <c r="V367" s="103"/>
      <c r="W367" s="103"/>
    </row>
    <row r="368" spans="1:23" ht="12.75">
      <c r="A368" s="855">
        <v>323</v>
      </c>
      <c r="B368" s="856" t="s">
        <v>82</v>
      </c>
      <c r="C368" s="661">
        <f t="shared" si="43"/>
        <v>0</v>
      </c>
      <c r="D368" s="694">
        <f t="shared" si="43"/>
        <v>20000</v>
      </c>
      <c r="E368" s="569">
        <f t="shared" si="43"/>
        <v>20000</v>
      </c>
      <c r="F368" s="694">
        <f>F369</f>
        <v>14493</v>
      </c>
      <c r="G368" s="556">
        <f>F368/E368</f>
        <v>0.72465</v>
      </c>
      <c r="H368" s="557"/>
      <c r="I368" s="680"/>
      <c r="J368" s="680"/>
      <c r="K368" s="680"/>
      <c r="L368" s="680"/>
      <c r="M368" s="680"/>
      <c r="N368" s="680"/>
      <c r="O368" s="680"/>
      <c r="P368" s="680"/>
      <c r="Q368" s="103"/>
      <c r="R368" s="103"/>
      <c r="S368" s="103"/>
      <c r="T368" s="103"/>
      <c r="U368" s="103"/>
      <c r="V368" s="103"/>
      <c r="W368" s="103"/>
    </row>
    <row r="369" spans="1:23" ht="12.75">
      <c r="A369" s="857">
        <v>323</v>
      </c>
      <c r="B369" s="858" t="s">
        <v>82</v>
      </c>
      <c r="C369" s="672"/>
      <c r="D369" s="561">
        <v>20000</v>
      </c>
      <c r="E369" s="562">
        <v>20000</v>
      </c>
      <c r="F369" s="604">
        <v>14493</v>
      </c>
      <c r="G369" s="564">
        <f>F369/E369</f>
        <v>0.72465</v>
      </c>
      <c r="H369" s="565"/>
      <c r="I369" s="680"/>
      <c r="J369" s="680"/>
      <c r="K369" s="680"/>
      <c r="L369" s="680"/>
      <c r="M369" s="680"/>
      <c r="N369" s="680"/>
      <c r="O369" s="680"/>
      <c r="P369" s="680"/>
      <c r="Q369" s="103"/>
      <c r="R369" s="103"/>
      <c r="S369" s="103"/>
      <c r="T369" s="103"/>
      <c r="U369" s="103"/>
      <c r="V369" s="103"/>
      <c r="W369" s="103"/>
    </row>
    <row r="370" spans="1:23" ht="12.75">
      <c r="A370" s="845" t="s">
        <v>358</v>
      </c>
      <c r="B370" s="859" t="s">
        <v>359</v>
      </c>
      <c r="C370" s="750">
        <f>C373</f>
        <v>0</v>
      </c>
      <c r="D370" s="472">
        <f>D373</f>
        <v>15000</v>
      </c>
      <c r="E370" s="473">
        <f>E373</f>
        <v>15000</v>
      </c>
      <c r="F370" s="434">
        <f>F373</f>
        <v>12590</v>
      </c>
      <c r="G370" s="518">
        <f>F370/E370</f>
        <v>0.8393333333333334</v>
      </c>
      <c r="H370" s="519"/>
      <c r="I370" s="680"/>
      <c r="J370" s="680"/>
      <c r="K370" s="680"/>
      <c r="L370" s="680"/>
      <c r="M370" s="680"/>
      <c r="N370" s="680"/>
      <c r="O370" s="680"/>
      <c r="P370" s="680"/>
      <c r="Q370" s="103"/>
      <c r="R370" s="103"/>
      <c r="S370" s="103"/>
      <c r="T370" s="103"/>
      <c r="U370" s="103"/>
      <c r="V370" s="103"/>
      <c r="W370" s="103"/>
    </row>
    <row r="371" spans="1:23" ht="12.75">
      <c r="A371" s="847"/>
      <c r="B371" s="846" t="s">
        <v>357</v>
      </c>
      <c r="C371" s="750"/>
      <c r="D371" s="472"/>
      <c r="E371" s="473"/>
      <c r="F371" s="434"/>
      <c r="G371" s="518"/>
      <c r="H371" s="519"/>
      <c r="I371" s="680"/>
      <c r="J371" s="680"/>
      <c r="K371" s="680"/>
      <c r="L371" s="680"/>
      <c r="M371" s="680"/>
      <c r="N371" s="680"/>
      <c r="O371" s="680"/>
      <c r="P371" s="680"/>
      <c r="Q371" s="103"/>
      <c r="R371" s="103"/>
      <c r="S371" s="103"/>
      <c r="T371" s="103"/>
      <c r="U371" s="103"/>
      <c r="V371" s="103"/>
      <c r="W371" s="103"/>
    </row>
    <row r="372" spans="1:23" ht="12.75">
      <c r="A372" s="848" t="s">
        <v>346</v>
      </c>
      <c r="B372" s="860" t="s">
        <v>130</v>
      </c>
      <c r="C372" s="861"/>
      <c r="D372" s="217"/>
      <c r="E372" s="218"/>
      <c r="F372" s="697"/>
      <c r="G372" s="698"/>
      <c r="H372" s="699"/>
      <c r="I372" s="680"/>
      <c r="J372" s="680"/>
      <c r="K372" s="680"/>
      <c r="L372" s="680"/>
      <c r="M372" s="680"/>
      <c r="N372" s="680"/>
      <c r="O372" s="680"/>
      <c r="P372" s="680"/>
      <c r="Q372" s="103"/>
      <c r="R372" s="103"/>
      <c r="S372" s="103"/>
      <c r="T372" s="103"/>
      <c r="U372" s="103"/>
      <c r="V372" s="103"/>
      <c r="W372" s="103"/>
    </row>
    <row r="373" spans="1:23" ht="12.75">
      <c r="A373" s="851">
        <v>3</v>
      </c>
      <c r="B373" s="852" t="s">
        <v>131</v>
      </c>
      <c r="C373" s="536">
        <f aca="true" t="shared" si="44" ref="C373:E375">C374</f>
        <v>0</v>
      </c>
      <c r="D373" s="590">
        <f t="shared" si="44"/>
        <v>15000</v>
      </c>
      <c r="E373" s="538">
        <f t="shared" si="44"/>
        <v>15000</v>
      </c>
      <c r="F373" s="700">
        <f>F374</f>
        <v>12590</v>
      </c>
      <c r="G373" s="701">
        <f>F373/E373</f>
        <v>0.8393333333333334</v>
      </c>
      <c r="H373" s="702"/>
      <c r="I373" s="680"/>
      <c r="J373" s="680"/>
      <c r="K373" s="680"/>
      <c r="L373" s="680"/>
      <c r="M373" s="680"/>
      <c r="N373" s="680"/>
      <c r="O373" s="680"/>
      <c r="P373" s="680"/>
      <c r="Q373" s="103"/>
      <c r="R373" s="103"/>
      <c r="S373" s="103"/>
      <c r="T373" s="103"/>
      <c r="U373" s="103"/>
      <c r="V373" s="103"/>
      <c r="W373" s="103"/>
    </row>
    <row r="374" spans="1:23" ht="12.75">
      <c r="A374" s="853">
        <v>32</v>
      </c>
      <c r="B374" s="854" t="s">
        <v>79</v>
      </c>
      <c r="C374" s="544">
        <f t="shared" si="44"/>
        <v>0</v>
      </c>
      <c r="D374" s="545">
        <f t="shared" si="44"/>
        <v>15000</v>
      </c>
      <c r="E374" s="546">
        <f t="shared" si="44"/>
        <v>15000</v>
      </c>
      <c r="F374" s="703">
        <f>F375</f>
        <v>12590</v>
      </c>
      <c r="G374" s="704">
        <f>F374/E374</f>
        <v>0.8393333333333334</v>
      </c>
      <c r="H374" s="705"/>
      <c r="I374" s="680"/>
      <c r="J374" s="680"/>
      <c r="K374" s="680"/>
      <c r="L374" s="680"/>
      <c r="M374" s="680"/>
      <c r="N374" s="680"/>
      <c r="O374" s="680"/>
      <c r="P374" s="680"/>
      <c r="Q374" s="103"/>
      <c r="R374" s="103"/>
      <c r="S374" s="103"/>
      <c r="T374" s="103"/>
      <c r="U374" s="103"/>
      <c r="V374" s="103"/>
      <c r="W374" s="103"/>
    </row>
    <row r="375" spans="1:23" ht="12.75">
      <c r="A375" s="855">
        <v>323</v>
      </c>
      <c r="B375" s="856" t="s">
        <v>82</v>
      </c>
      <c r="C375" s="661">
        <f t="shared" si="44"/>
        <v>0</v>
      </c>
      <c r="D375" s="568">
        <f t="shared" si="44"/>
        <v>15000</v>
      </c>
      <c r="E375" s="569">
        <f t="shared" si="44"/>
        <v>15000</v>
      </c>
      <c r="F375" s="694">
        <f>F376</f>
        <v>12590</v>
      </c>
      <c r="G375" s="556">
        <f>F375/E375</f>
        <v>0.8393333333333334</v>
      </c>
      <c r="H375" s="557"/>
      <c r="I375" s="680"/>
      <c r="J375" s="680"/>
      <c r="K375" s="680"/>
      <c r="L375" s="680"/>
      <c r="M375" s="680"/>
      <c r="N375" s="680"/>
      <c r="O375" s="680"/>
      <c r="P375" s="680"/>
      <c r="Q375" s="103"/>
      <c r="R375" s="103"/>
      <c r="S375" s="103"/>
      <c r="T375" s="103"/>
      <c r="U375" s="103"/>
      <c r="V375" s="103"/>
      <c r="W375" s="103"/>
    </row>
    <row r="376" spans="1:23" ht="12.75">
      <c r="A376" s="857">
        <v>323</v>
      </c>
      <c r="B376" s="858" t="s">
        <v>82</v>
      </c>
      <c r="C376" s="672"/>
      <c r="D376" s="561">
        <v>15000</v>
      </c>
      <c r="E376" s="562">
        <v>15000</v>
      </c>
      <c r="F376" s="604">
        <v>12590</v>
      </c>
      <c r="G376" s="564">
        <f>F376/E376</f>
        <v>0.8393333333333334</v>
      </c>
      <c r="H376" s="565"/>
      <c r="I376" s="680"/>
      <c r="J376" s="680"/>
      <c r="K376" s="680"/>
      <c r="L376" s="680"/>
      <c r="M376" s="680"/>
      <c r="N376" s="680"/>
      <c r="O376" s="680"/>
      <c r="P376" s="680"/>
      <c r="Q376" s="103"/>
      <c r="R376" s="103"/>
      <c r="S376" s="103"/>
      <c r="T376" s="103"/>
      <c r="U376" s="103"/>
      <c r="V376" s="103"/>
      <c r="W376" s="103"/>
    </row>
    <row r="377" spans="1:23" ht="12.75">
      <c r="A377" s="845" t="s">
        <v>360</v>
      </c>
      <c r="B377" s="859" t="s">
        <v>361</v>
      </c>
      <c r="C377" s="750">
        <f>C380</f>
        <v>0</v>
      </c>
      <c r="D377" s="472">
        <f>D380</f>
        <v>20000</v>
      </c>
      <c r="E377" s="473">
        <f>E380</f>
        <v>20000</v>
      </c>
      <c r="F377" s="434">
        <f>F380</f>
        <v>0</v>
      </c>
      <c r="G377" s="518">
        <f>F377/E377</f>
        <v>0</v>
      </c>
      <c r="H377" s="519"/>
      <c r="I377" s="680"/>
      <c r="J377" s="680"/>
      <c r="K377" s="680"/>
      <c r="L377" s="680"/>
      <c r="M377" s="680"/>
      <c r="N377" s="680"/>
      <c r="O377" s="680"/>
      <c r="P377" s="680"/>
      <c r="Q377" s="103"/>
      <c r="R377" s="103"/>
      <c r="S377" s="103"/>
      <c r="T377" s="103"/>
      <c r="U377" s="103"/>
      <c r="V377" s="103"/>
      <c r="W377" s="103"/>
    </row>
    <row r="378" spans="1:23" ht="12.75">
      <c r="A378" s="847"/>
      <c r="B378" s="846" t="s">
        <v>357</v>
      </c>
      <c r="C378" s="750"/>
      <c r="D378" s="472"/>
      <c r="E378" s="473"/>
      <c r="F378" s="434"/>
      <c r="G378" s="518"/>
      <c r="H378" s="519"/>
      <c r="I378" s="680"/>
      <c r="J378" s="680"/>
      <c r="K378" s="680"/>
      <c r="L378" s="680"/>
      <c r="M378" s="680"/>
      <c r="N378" s="680"/>
      <c r="O378" s="680"/>
      <c r="P378" s="680"/>
      <c r="Q378" s="103"/>
      <c r="R378" s="103"/>
      <c r="S378" s="103"/>
      <c r="T378" s="103"/>
      <c r="U378" s="103"/>
      <c r="V378" s="103"/>
      <c r="W378" s="103"/>
    </row>
    <row r="379" spans="1:23" ht="12.75">
      <c r="A379" s="848" t="s">
        <v>346</v>
      </c>
      <c r="B379" s="849" t="s">
        <v>130</v>
      </c>
      <c r="C379" s="850"/>
      <c r="D379" s="217"/>
      <c r="E379" s="218"/>
      <c r="F379" s="697"/>
      <c r="G379" s="698"/>
      <c r="H379" s="699"/>
      <c r="I379" s="680"/>
      <c r="J379" s="680"/>
      <c r="K379" s="680"/>
      <c r="L379" s="680"/>
      <c r="M379" s="680"/>
      <c r="N379" s="680"/>
      <c r="O379" s="680"/>
      <c r="P379" s="680"/>
      <c r="Q379" s="103"/>
      <c r="R379" s="103"/>
      <c r="S379" s="103"/>
      <c r="T379" s="103"/>
      <c r="U379" s="103"/>
      <c r="V379" s="103"/>
      <c r="W379" s="103"/>
    </row>
    <row r="380" spans="1:23" ht="12.75">
      <c r="A380" s="851">
        <v>3</v>
      </c>
      <c r="B380" s="852" t="s">
        <v>131</v>
      </c>
      <c r="C380" s="536">
        <f aca="true" t="shared" si="45" ref="C380:E382">C381</f>
        <v>0</v>
      </c>
      <c r="D380" s="590">
        <f t="shared" si="45"/>
        <v>20000</v>
      </c>
      <c r="E380" s="538">
        <f t="shared" si="45"/>
        <v>20000</v>
      </c>
      <c r="F380" s="700">
        <f>F381</f>
        <v>0</v>
      </c>
      <c r="G380" s="701">
        <f>F380/E380</f>
        <v>0</v>
      </c>
      <c r="H380" s="702"/>
      <c r="I380" s="680"/>
      <c r="J380" s="680"/>
      <c r="K380" s="680"/>
      <c r="L380" s="680"/>
      <c r="M380" s="680"/>
      <c r="N380" s="680"/>
      <c r="O380" s="680"/>
      <c r="P380" s="680"/>
      <c r="Q380" s="103"/>
      <c r="R380" s="103"/>
      <c r="S380" s="103"/>
      <c r="T380" s="103"/>
      <c r="U380" s="103"/>
      <c r="V380" s="103"/>
      <c r="W380" s="103"/>
    </row>
    <row r="381" spans="1:23" ht="12.75">
      <c r="A381" s="853">
        <v>32</v>
      </c>
      <c r="B381" s="854" t="s">
        <v>79</v>
      </c>
      <c r="C381" s="544">
        <f t="shared" si="45"/>
        <v>0</v>
      </c>
      <c r="D381" s="545">
        <f t="shared" si="45"/>
        <v>20000</v>
      </c>
      <c r="E381" s="546">
        <f t="shared" si="45"/>
        <v>20000</v>
      </c>
      <c r="F381" s="703">
        <f>F382</f>
        <v>0</v>
      </c>
      <c r="G381" s="704">
        <f>F381/E381</f>
        <v>0</v>
      </c>
      <c r="H381" s="705"/>
      <c r="I381" s="680"/>
      <c r="J381" s="680"/>
      <c r="K381" s="680"/>
      <c r="L381" s="680"/>
      <c r="M381" s="680"/>
      <c r="N381" s="680"/>
      <c r="O381" s="680"/>
      <c r="P381" s="680"/>
      <c r="Q381" s="103"/>
      <c r="R381" s="103"/>
      <c r="S381" s="103"/>
      <c r="T381" s="103"/>
      <c r="U381" s="103"/>
      <c r="V381" s="103"/>
      <c r="W381" s="103"/>
    </row>
    <row r="382" spans="1:23" ht="12.75">
      <c r="A382" s="855">
        <v>323</v>
      </c>
      <c r="B382" s="856" t="s">
        <v>82</v>
      </c>
      <c r="C382" s="661">
        <f t="shared" si="45"/>
        <v>0</v>
      </c>
      <c r="D382" s="568">
        <f t="shared" si="45"/>
        <v>20000</v>
      </c>
      <c r="E382" s="569">
        <f t="shared" si="45"/>
        <v>20000</v>
      </c>
      <c r="F382" s="694">
        <f>F383</f>
        <v>0</v>
      </c>
      <c r="G382" s="556">
        <f>F382/E382</f>
        <v>0</v>
      </c>
      <c r="H382" s="557"/>
      <c r="I382" s="680"/>
      <c r="J382" s="680"/>
      <c r="K382" s="680"/>
      <c r="L382" s="680"/>
      <c r="M382" s="680"/>
      <c r="N382" s="680"/>
      <c r="O382" s="680"/>
      <c r="P382" s="680"/>
      <c r="Q382" s="103"/>
      <c r="R382" s="103"/>
      <c r="S382" s="103"/>
      <c r="T382" s="103"/>
      <c r="U382" s="103"/>
      <c r="V382" s="103"/>
      <c r="W382" s="103"/>
    </row>
    <row r="383" spans="1:23" ht="12.75">
      <c r="A383" s="857">
        <v>323</v>
      </c>
      <c r="B383" s="858" t="s">
        <v>82</v>
      </c>
      <c r="C383" s="672"/>
      <c r="D383" s="561">
        <v>20000</v>
      </c>
      <c r="E383" s="562">
        <v>20000</v>
      </c>
      <c r="F383" s="604"/>
      <c r="G383" s="564">
        <f>F383/E383</f>
        <v>0</v>
      </c>
      <c r="H383" s="565"/>
      <c r="I383" s="680"/>
      <c r="J383" s="680"/>
      <c r="K383" s="680"/>
      <c r="L383" s="680"/>
      <c r="M383" s="680"/>
      <c r="N383" s="680"/>
      <c r="O383" s="680"/>
      <c r="P383" s="680"/>
      <c r="Q383" s="103"/>
      <c r="R383" s="103"/>
      <c r="S383" s="103"/>
      <c r="T383" s="103"/>
      <c r="U383" s="103"/>
      <c r="V383" s="103"/>
      <c r="W383" s="103"/>
    </row>
    <row r="384" spans="1:23" ht="12.75">
      <c r="A384" s="862" t="s">
        <v>362</v>
      </c>
      <c r="B384" s="859" t="s">
        <v>363</v>
      </c>
      <c r="C384" s="516">
        <f>C387</f>
        <v>0</v>
      </c>
      <c r="D384" s="472">
        <f>D387</f>
        <v>1900000</v>
      </c>
      <c r="E384" s="473">
        <f>E387</f>
        <v>1900000</v>
      </c>
      <c r="F384" s="434">
        <f>F387</f>
        <v>0</v>
      </c>
      <c r="G384" s="518">
        <f>E384/E384</f>
        <v>1</v>
      </c>
      <c r="H384" s="519"/>
      <c r="I384" s="680"/>
      <c r="J384" s="680"/>
      <c r="K384" s="680"/>
      <c r="L384" s="680"/>
      <c r="M384" s="680"/>
      <c r="N384" s="680"/>
      <c r="O384" s="680"/>
      <c r="P384" s="680"/>
      <c r="Q384" s="103"/>
      <c r="R384" s="103"/>
      <c r="S384" s="103"/>
      <c r="T384" s="103"/>
      <c r="U384" s="103"/>
      <c r="V384" s="103"/>
      <c r="W384" s="103"/>
    </row>
    <row r="385" spans="1:23" ht="12.75">
      <c r="A385" s="863" t="s">
        <v>364</v>
      </c>
      <c r="B385" s="846" t="s">
        <v>357</v>
      </c>
      <c r="C385" s="516"/>
      <c r="D385" s="472"/>
      <c r="E385" s="473"/>
      <c r="F385" s="434"/>
      <c r="G385" s="518"/>
      <c r="H385" s="519"/>
      <c r="I385" s="680"/>
      <c r="J385" s="680"/>
      <c r="K385" s="680"/>
      <c r="L385" s="680"/>
      <c r="M385" s="680"/>
      <c r="N385" s="680"/>
      <c r="O385" s="680"/>
      <c r="P385" s="680"/>
      <c r="Q385" s="103"/>
      <c r="R385" s="103"/>
      <c r="S385" s="103"/>
      <c r="T385" s="103"/>
      <c r="U385" s="103"/>
      <c r="V385" s="103"/>
      <c r="W385" s="103"/>
    </row>
    <row r="386" spans="1:23" ht="12.75">
      <c r="A386" s="864" t="s">
        <v>246</v>
      </c>
      <c r="B386" s="865" t="s">
        <v>365</v>
      </c>
      <c r="C386" s="861"/>
      <c r="D386" s="217"/>
      <c r="E386" s="218"/>
      <c r="F386" s="697"/>
      <c r="G386" s="698"/>
      <c r="H386" s="699"/>
      <c r="I386" s="680"/>
      <c r="J386" s="680"/>
      <c r="K386" s="680"/>
      <c r="L386" s="680"/>
      <c r="M386" s="680"/>
      <c r="N386" s="680"/>
      <c r="O386" s="680"/>
      <c r="P386" s="680"/>
      <c r="Q386" s="103"/>
      <c r="R386" s="103"/>
      <c r="S386" s="103"/>
      <c r="T386" s="103"/>
      <c r="U386" s="103"/>
      <c r="V386" s="103"/>
      <c r="W386" s="103"/>
    </row>
    <row r="387" spans="1:23" ht="12.75">
      <c r="A387" s="866">
        <v>4</v>
      </c>
      <c r="B387" s="867" t="s">
        <v>233</v>
      </c>
      <c r="C387" s="536">
        <f aca="true" t="shared" si="46" ref="C387:E389">C388</f>
        <v>0</v>
      </c>
      <c r="D387" s="590">
        <f t="shared" si="46"/>
        <v>1900000</v>
      </c>
      <c r="E387" s="538">
        <f t="shared" si="46"/>
        <v>1900000</v>
      </c>
      <c r="F387" s="700">
        <f>F388</f>
        <v>0</v>
      </c>
      <c r="G387" s="701">
        <f>F387/E387</f>
        <v>0</v>
      </c>
      <c r="H387" s="702"/>
      <c r="I387" s="680"/>
      <c r="J387" s="680"/>
      <c r="K387" s="680"/>
      <c r="L387" s="680"/>
      <c r="M387" s="680"/>
      <c r="N387" s="680"/>
      <c r="O387" s="680"/>
      <c r="P387" s="680"/>
      <c r="Q387" s="103"/>
      <c r="R387" s="103"/>
      <c r="S387" s="103"/>
      <c r="T387" s="103"/>
      <c r="U387" s="103"/>
      <c r="V387" s="103"/>
      <c r="W387" s="103"/>
    </row>
    <row r="388" spans="1:23" ht="12.75">
      <c r="A388" s="868">
        <v>42</v>
      </c>
      <c r="B388" s="869" t="s">
        <v>247</v>
      </c>
      <c r="C388" s="544">
        <f t="shared" si="46"/>
        <v>0</v>
      </c>
      <c r="D388" s="545">
        <f t="shared" si="46"/>
        <v>1900000</v>
      </c>
      <c r="E388" s="546">
        <f t="shared" si="46"/>
        <v>1900000</v>
      </c>
      <c r="F388" s="703">
        <f>F389</f>
        <v>0</v>
      </c>
      <c r="G388" s="704">
        <f>F388/E388</f>
        <v>0</v>
      </c>
      <c r="H388" s="705"/>
      <c r="I388" s="680"/>
      <c r="J388" s="680"/>
      <c r="K388" s="680"/>
      <c r="L388" s="680"/>
      <c r="M388" s="680"/>
      <c r="N388" s="680"/>
      <c r="O388" s="680"/>
      <c r="P388" s="680"/>
      <c r="Q388" s="103"/>
      <c r="R388" s="103"/>
      <c r="S388" s="103"/>
      <c r="T388" s="103"/>
      <c r="U388" s="103"/>
      <c r="V388" s="103"/>
      <c r="W388" s="103"/>
    </row>
    <row r="389" spans="1:23" ht="12.75">
      <c r="A389" s="855">
        <v>421</v>
      </c>
      <c r="B389" s="856" t="s">
        <v>104</v>
      </c>
      <c r="C389" s="661">
        <f t="shared" si="46"/>
        <v>0</v>
      </c>
      <c r="D389" s="568">
        <f t="shared" si="46"/>
        <v>1900000</v>
      </c>
      <c r="E389" s="569">
        <f t="shared" si="46"/>
        <v>1900000</v>
      </c>
      <c r="F389" s="694">
        <f>F390</f>
        <v>0</v>
      </c>
      <c r="G389" s="556">
        <f>F389/E389</f>
        <v>0</v>
      </c>
      <c r="H389" s="557"/>
      <c r="I389" s="680"/>
      <c r="J389" s="680"/>
      <c r="K389" s="680"/>
      <c r="L389" s="680"/>
      <c r="M389" s="680"/>
      <c r="N389" s="680"/>
      <c r="O389" s="680"/>
      <c r="P389" s="680"/>
      <c r="Q389" s="103"/>
      <c r="R389" s="103"/>
      <c r="S389" s="103"/>
      <c r="T389" s="103"/>
      <c r="U389" s="103"/>
      <c r="V389" s="103"/>
      <c r="W389" s="103"/>
    </row>
    <row r="390" spans="1:23" ht="12.75">
      <c r="A390" s="857">
        <v>421</v>
      </c>
      <c r="B390" s="858" t="s">
        <v>104</v>
      </c>
      <c r="C390" s="672"/>
      <c r="D390" s="561">
        <v>1900000</v>
      </c>
      <c r="E390" s="562">
        <v>1900000</v>
      </c>
      <c r="F390" s="604"/>
      <c r="G390" s="564">
        <f>F390/E390</f>
        <v>0</v>
      </c>
      <c r="H390" s="565"/>
      <c r="I390" s="680"/>
      <c r="J390" s="680"/>
      <c r="K390" s="680"/>
      <c r="L390" s="680"/>
      <c r="M390" s="680"/>
      <c r="N390" s="680"/>
      <c r="O390" s="680"/>
      <c r="P390" s="680"/>
      <c r="Q390" s="103"/>
      <c r="R390" s="103"/>
      <c r="S390" s="103"/>
      <c r="T390" s="103"/>
      <c r="U390" s="103"/>
      <c r="V390" s="103"/>
      <c r="W390" s="103"/>
    </row>
    <row r="391" spans="1:23" ht="12.75">
      <c r="A391" s="870" t="s">
        <v>366</v>
      </c>
      <c r="B391" s="846" t="s">
        <v>367</v>
      </c>
      <c r="C391" s="750">
        <f>C394</f>
        <v>0</v>
      </c>
      <c r="D391" s="472">
        <f>D394</f>
        <v>12000</v>
      </c>
      <c r="E391" s="473">
        <f>E394</f>
        <v>12000</v>
      </c>
      <c r="F391" s="434">
        <f>F394</f>
        <v>10210</v>
      </c>
      <c r="G391" s="518">
        <f>F391/E391</f>
        <v>0.8508333333333333</v>
      </c>
      <c r="H391" s="519"/>
      <c r="I391" s="680"/>
      <c r="J391" s="680"/>
      <c r="K391" s="680"/>
      <c r="L391" s="680"/>
      <c r="M391" s="680"/>
      <c r="N391" s="680"/>
      <c r="O391" s="680"/>
      <c r="P391" s="680"/>
      <c r="Q391" s="103"/>
      <c r="R391" s="103"/>
      <c r="S391" s="103"/>
      <c r="T391" s="103"/>
      <c r="U391" s="103"/>
      <c r="V391" s="103"/>
      <c r="W391" s="103"/>
    </row>
    <row r="392" spans="1:23" ht="12.75">
      <c r="A392" s="871"/>
      <c r="B392" s="846" t="s">
        <v>357</v>
      </c>
      <c r="C392" s="750"/>
      <c r="D392" s="472"/>
      <c r="E392" s="473"/>
      <c r="F392" s="434"/>
      <c r="G392" s="518"/>
      <c r="H392" s="519"/>
      <c r="I392" s="680"/>
      <c r="J392" s="680"/>
      <c r="K392" s="680"/>
      <c r="L392" s="680"/>
      <c r="M392" s="680"/>
      <c r="N392" s="680"/>
      <c r="O392" s="680"/>
      <c r="P392" s="680"/>
      <c r="Q392" s="103"/>
      <c r="R392" s="103"/>
      <c r="S392" s="103"/>
      <c r="T392" s="103"/>
      <c r="U392" s="103"/>
      <c r="V392" s="103"/>
      <c r="W392" s="103"/>
    </row>
    <row r="393" spans="1:23" ht="12.75">
      <c r="A393" s="872" t="s">
        <v>129</v>
      </c>
      <c r="B393" s="849" t="s">
        <v>130</v>
      </c>
      <c r="C393" s="873"/>
      <c r="D393" s="217"/>
      <c r="E393" s="218"/>
      <c r="F393" s="697"/>
      <c r="G393" s="698"/>
      <c r="H393" s="699"/>
      <c r="I393" s="680"/>
      <c r="J393" s="680"/>
      <c r="K393" s="680"/>
      <c r="L393" s="680"/>
      <c r="M393" s="680"/>
      <c r="N393" s="680"/>
      <c r="O393" s="680"/>
      <c r="P393" s="680"/>
      <c r="Q393" s="103"/>
      <c r="R393" s="103"/>
      <c r="S393" s="103"/>
      <c r="T393" s="103"/>
      <c r="U393" s="103"/>
      <c r="V393" s="103"/>
      <c r="W393" s="103"/>
    </row>
    <row r="394" spans="1:23" ht="12.75">
      <c r="A394" s="874">
        <v>3</v>
      </c>
      <c r="B394" s="852" t="s">
        <v>131</v>
      </c>
      <c r="C394" s="657">
        <f aca="true" t="shared" si="47" ref="C394:E396">C395</f>
        <v>0</v>
      </c>
      <c r="D394" s="590">
        <f t="shared" si="47"/>
        <v>12000</v>
      </c>
      <c r="E394" s="538">
        <f t="shared" si="47"/>
        <v>12000</v>
      </c>
      <c r="F394" s="700">
        <f>F395</f>
        <v>10210</v>
      </c>
      <c r="G394" s="701">
        <f>F394/E394</f>
        <v>0.8508333333333333</v>
      </c>
      <c r="H394" s="702"/>
      <c r="I394" s="680"/>
      <c r="J394" s="680"/>
      <c r="K394" s="680"/>
      <c r="L394" s="680"/>
      <c r="M394" s="680"/>
      <c r="N394" s="680"/>
      <c r="O394" s="680"/>
      <c r="P394" s="680"/>
      <c r="Q394" s="103"/>
      <c r="R394" s="103"/>
      <c r="S394" s="103"/>
      <c r="T394" s="103"/>
      <c r="U394" s="103"/>
      <c r="V394" s="103"/>
      <c r="W394" s="103"/>
    </row>
    <row r="395" spans="1:23" ht="12.75">
      <c r="A395" s="853">
        <v>32</v>
      </c>
      <c r="B395" s="854" t="s">
        <v>79</v>
      </c>
      <c r="C395" s="722">
        <f t="shared" si="47"/>
        <v>0</v>
      </c>
      <c r="D395" s="545">
        <f t="shared" si="47"/>
        <v>12000</v>
      </c>
      <c r="E395" s="546">
        <f t="shared" si="47"/>
        <v>12000</v>
      </c>
      <c r="F395" s="703">
        <f>F396</f>
        <v>10210</v>
      </c>
      <c r="G395" s="704">
        <f>F395/E395</f>
        <v>0.8508333333333333</v>
      </c>
      <c r="H395" s="705"/>
      <c r="I395" s="680"/>
      <c r="J395" s="680"/>
      <c r="K395" s="680"/>
      <c r="L395" s="680"/>
      <c r="M395" s="680"/>
      <c r="N395" s="680"/>
      <c r="O395" s="680"/>
      <c r="P395" s="680"/>
      <c r="Q395" s="103"/>
      <c r="R395" s="103"/>
      <c r="S395" s="103"/>
      <c r="T395" s="103"/>
      <c r="U395" s="103"/>
      <c r="V395" s="103"/>
      <c r="W395" s="103"/>
    </row>
    <row r="396" spans="1:23" ht="12.75">
      <c r="A396" s="875">
        <v>323</v>
      </c>
      <c r="B396" s="876" t="s">
        <v>82</v>
      </c>
      <c r="C396" s="757">
        <f t="shared" si="47"/>
        <v>0</v>
      </c>
      <c r="D396" s="568">
        <f t="shared" si="47"/>
        <v>12000</v>
      </c>
      <c r="E396" s="569">
        <f t="shared" si="47"/>
        <v>12000</v>
      </c>
      <c r="F396" s="694">
        <f>F397</f>
        <v>10210</v>
      </c>
      <c r="G396" s="556">
        <f>F396/E396</f>
        <v>0.8508333333333333</v>
      </c>
      <c r="H396" s="557"/>
      <c r="I396" s="680"/>
      <c r="J396" s="680"/>
      <c r="K396" s="680"/>
      <c r="L396" s="680"/>
      <c r="M396" s="680"/>
      <c r="N396" s="680"/>
      <c r="O396" s="680"/>
      <c r="P396" s="680"/>
      <c r="Q396" s="103"/>
      <c r="R396" s="103"/>
      <c r="S396" s="103"/>
      <c r="T396" s="103"/>
      <c r="U396" s="103"/>
      <c r="V396" s="103"/>
      <c r="W396" s="103"/>
    </row>
    <row r="397" spans="1:23" ht="12.75">
      <c r="A397" s="877">
        <v>323</v>
      </c>
      <c r="B397" s="878" t="s">
        <v>82</v>
      </c>
      <c r="C397" s="758"/>
      <c r="D397" s="561">
        <v>12000</v>
      </c>
      <c r="E397" s="562">
        <v>12000</v>
      </c>
      <c r="F397" s="604">
        <v>10210</v>
      </c>
      <c r="G397" s="564">
        <f>F397/E397</f>
        <v>0.8508333333333333</v>
      </c>
      <c r="H397" s="565"/>
      <c r="I397" s="680"/>
      <c r="J397" s="680"/>
      <c r="K397" s="680"/>
      <c r="L397" s="680"/>
      <c r="M397" s="680"/>
      <c r="N397" s="680"/>
      <c r="O397" s="680"/>
      <c r="P397" s="680"/>
      <c r="Q397" s="103"/>
      <c r="R397" s="103"/>
      <c r="S397" s="103"/>
      <c r="T397" s="103"/>
      <c r="U397" s="103"/>
      <c r="V397" s="103"/>
      <c r="W397" s="103"/>
    </row>
    <row r="398" spans="1:23" ht="12.75">
      <c r="A398" s="814"/>
      <c r="B398" s="815" t="s">
        <v>368</v>
      </c>
      <c r="C398" s="744"/>
      <c r="D398" s="730"/>
      <c r="E398" s="731"/>
      <c r="F398" s="732"/>
      <c r="G398" s="733"/>
      <c r="H398" s="734"/>
      <c r="I398" s="680"/>
      <c r="J398" s="680"/>
      <c r="K398" s="680"/>
      <c r="L398" s="680"/>
      <c r="M398" s="680"/>
      <c r="N398" s="680"/>
      <c r="O398" s="680"/>
      <c r="P398" s="680"/>
      <c r="Q398" s="103"/>
      <c r="R398" s="103"/>
      <c r="S398" s="103"/>
      <c r="T398" s="103"/>
      <c r="U398" s="103"/>
      <c r="V398" s="103"/>
      <c r="W398" s="103"/>
    </row>
    <row r="399" spans="1:23" ht="12.75">
      <c r="A399" s="789" t="s">
        <v>369</v>
      </c>
      <c r="B399" s="789"/>
      <c r="C399" s="879">
        <f>C400</f>
        <v>100000</v>
      </c>
      <c r="D399" s="224">
        <f>D400</f>
        <v>100000</v>
      </c>
      <c r="E399" s="225">
        <f>E400</f>
        <v>100000</v>
      </c>
      <c r="F399" s="426">
        <f>F400</f>
        <v>100000</v>
      </c>
      <c r="G399" s="512">
        <f>F399/E399</f>
        <v>1</v>
      </c>
      <c r="H399" s="513">
        <f>F399/C399</f>
        <v>1</v>
      </c>
      <c r="I399" s="680"/>
      <c r="J399" s="680"/>
      <c r="K399" s="680"/>
      <c r="L399" s="680"/>
      <c r="M399" s="680"/>
      <c r="N399" s="680"/>
      <c r="O399" s="680"/>
      <c r="P399" s="680"/>
      <c r="Q399" s="103"/>
      <c r="R399" s="103"/>
      <c r="S399" s="103"/>
      <c r="T399" s="103"/>
      <c r="U399" s="103"/>
      <c r="V399" s="103"/>
      <c r="W399" s="103"/>
    </row>
    <row r="400" spans="1:23" ht="12.75">
      <c r="A400" s="791" t="s">
        <v>370</v>
      </c>
      <c r="B400" s="792" t="s">
        <v>371</v>
      </c>
      <c r="C400" s="793">
        <f>C403</f>
        <v>100000</v>
      </c>
      <c r="D400" s="472">
        <f>D403</f>
        <v>100000</v>
      </c>
      <c r="E400" s="473">
        <f>E403</f>
        <v>100000</v>
      </c>
      <c r="F400" s="434">
        <f>F403</f>
        <v>100000</v>
      </c>
      <c r="G400" s="518">
        <f>F400/E400</f>
        <v>1</v>
      </c>
      <c r="H400" s="519">
        <f>F400/C400</f>
        <v>1</v>
      </c>
      <c r="I400" s="680"/>
      <c r="J400" s="680"/>
      <c r="K400" s="680"/>
      <c r="L400" s="680"/>
      <c r="M400" s="680"/>
      <c r="N400" s="680"/>
      <c r="O400" s="680"/>
      <c r="P400" s="680"/>
      <c r="Q400" s="103"/>
      <c r="R400" s="103"/>
      <c r="S400" s="103"/>
      <c r="T400" s="103"/>
      <c r="U400" s="103"/>
      <c r="V400" s="103"/>
      <c r="W400" s="103"/>
    </row>
    <row r="401" spans="1:23" ht="12.75">
      <c r="A401" s="880"/>
      <c r="B401" s="820" t="s">
        <v>372</v>
      </c>
      <c r="C401" s="793"/>
      <c r="D401" s="472"/>
      <c r="E401" s="473"/>
      <c r="F401" s="434"/>
      <c r="G401" s="518"/>
      <c r="H401" s="519"/>
      <c r="I401" s="680"/>
      <c r="J401" s="680"/>
      <c r="K401" s="680"/>
      <c r="L401" s="680"/>
      <c r="M401" s="680"/>
      <c r="N401" s="680"/>
      <c r="O401" s="680"/>
      <c r="P401" s="680"/>
      <c r="Q401" s="103"/>
      <c r="R401" s="103"/>
      <c r="S401" s="103"/>
      <c r="T401" s="103"/>
      <c r="U401" s="103"/>
      <c r="V401" s="103"/>
      <c r="W401" s="103"/>
    </row>
    <row r="402" spans="1:23" ht="12.75">
      <c r="A402" s="881" t="s">
        <v>242</v>
      </c>
      <c r="B402" s="882" t="s">
        <v>130</v>
      </c>
      <c r="C402" s="883"/>
      <c r="D402" s="217"/>
      <c r="E402" s="218"/>
      <c r="F402" s="697"/>
      <c r="G402" s="698"/>
      <c r="H402" s="699"/>
      <c r="I402" s="680"/>
      <c r="J402" s="680"/>
      <c r="K402" s="680"/>
      <c r="L402" s="680"/>
      <c r="M402" s="680"/>
      <c r="N402" s="680"/>
      <c r="O402" s="680"/>
      <c r="P402" s="680"/>
      <c r="Q402" s="103"/>
      <c r="R402" s="103"/>
      <c r="S402" s="103"/>
      <c r="T402" s="103"/>
      <c r="U402" s="103"/>
      <c r="V402" s="103"/>
      <c r="W402" s="103"/>
    </row>
    <row r="403" spans="1:23" ht="12.75">
      <c r="A403" s="851">
        <v>3</v>
      </c>
      <c r="B403" s="852" t="s">
        <v>131</v>
      </c>
      <c r="C403" s="884">
        <f aca="true" t="shared" si="48" ref="C403:E405">C404</f>
        <v>100000</v>
      </c>
      <c r="D403" s="590">
        <f t="shared" si="48"/>
        <v>100000</v>
      </c>
      <c r="E403" s="538">
        <f t="shared" si="48"/>
        <v>100000</v>
      </c>
      <c r="F403" s="700">
        <f>F404</f>
        <v>100000</v>
      </c>
      <c r="G403" s="701">
        <f aca="true" t="shared" si="49" ref="G403:G408">F403/E403</f>
        <v>1</v>
      </c>
      <c r="H403" s="702">
        <f aca="true" t="shared" si="50" ref="H403:H408">F403/C403</f>
        <v>1</v>
      </c>
      <c r="I403" s="680"/>
      <c r="J403" s="680"/>
      <c r="K403" s="680"/>
      <c r="L403" s="680"/>
      <c r="M403" s="680"/>
      <c r="N403" s="680"/>
      <c r="O403" s="680"/>
      <c r="P403" s="680"/>
      <c r="Q403" s="103"/>
      <c r="R403" s="103"/>
      <c r="S403" s="103"/>
      <c r="T403" s="103"/>
      <c r="U403" s="103"/>
      <c r="V403" s="103"/>
      <c r="W403" s="103"/>
    </row>
    <row r="404" spans="1:23" ht="12.75">
      <c r="A404" s="853">
        <v>38</v>
      </c>
      <c r="B404" s="854" t="s">
        <v>95</v>
      </c>
      <c r="C404" s="885">
        <f t="shared" si="48"/>
        <v>100000</v>
      </c>
      <c r="D404" s="545">
        <f t="shared" si="48"/>
        <v>100000</v>
      </c>
      <c r="E404" s="546">
        <f t="shared" si="48"/>
        <v>100000</v>
      </c>
      <c r="F404" s="703">
        <f>F405</f>
        <v>100000</v>
      </c>
      <c r="G404" s="704">
        <f t="shared" si="49"/>
        <v>1</v>
      </c>
      <c r="H404" s="705">
        <f t="shared" si="50"/>
        <v>1</v>
      </c>
      <c r="I404" s="680"/>
      <c r="J404" s="680"/>
      <c r="K404" s="680"/>
      <c r="L404" s="680"/>
      <c r="M404" s="680"/>
      <c r="N404" s="680"/>
      <c r="O404" s="680"/>
      <c r="P404" s="680"/>
      <c r="Q404" s="103"/>
      <c r="R404" s="103"/>
      <c r="S404" s="103"/>
      <c r="T404" s="103"/>
      <c r="U404" s="103"/>
      <c r="V404" s="103"/>
      <c r="W404" s="103"/>
    </row>
    <row r="405" spans="1:23" ht="12.75">
      <c r="A405" s="875">
        <v>381</v>
      </c>
      <c r="B405" s="876" t="s">
        <v>139</v>
      </c>
      <c r="C405" s="757">
        <f t="shared" si="48"/>
        <v>100000</v>
      </c>
      <c r="D405" s="568">
        <f t="shared" si="48"/>
        <v>100000</v>
      </c>
      <c r="E405" s="569">
        <f t="shared" si="48"/>
        <v>100000</v>
      </c>
      <c r="F405" s="694">
        <f>F406</f>
        <v>100000</v>
      </c>
      <c r="G405" s="556">
        <f t="shared" si="49"/>
        <v>1</v>
      </c>
      <c r="H405" s="557">
        <f t="shared" si="50"/>
        <v>1</v>
      </c>
      <c r="I405" s="680"/>
      <c r="J405" s="680"/>
      <c r="K405" s="680"/>
      <c r="L405" s="680"/>
      <c r="M405" s="680"/>
      <c r="N405" s="680"/>
      <c r="O405" s="680"/>
      <c r="P405" s="680"/>
      <c r="Q405" s="103"/>
      <c r="R405" s="103"/>
      <c r="S405" s="103"/>
      <c r="T405" s="103"/>
      <c r="U405" s="103"/>
      <c r="V405" s="103"/>
      <c r="W405" s="103"/>
    </row>
    <row r="406" spans="1:23" ht="12.75">
      <c r="A406" s="877">
        <v>381</v>
      </c>
      <c r="B406" s="878" t="s">
        <v>139</v>
      </c>
      <c r="C406" s="758">
        <v>100000</v>
      </c>
      <c r="D406" s="561">
        <v>100000</v>
      </c>
      <c r="E406" s="562">
        <v>100000</v>
      </c>
      <c r="F406" s="604">
        <v>100000</v>
      </c>
      <c r="G406" s="564">
        <f t="shared" si="49"/>
        <v>1</v>
      </c>
      <c r="H406" s="565">
        <f t="shared" si="50"/>
        <v>1</v>
      </c>
      <c r="I406" s="680"/>
      <c r="J406" s="680"/>
      <c r="K406" s="680"/>
      <c r="L406" s="680"/>
      <c r="M406" s="680"/>
      <c r="N406" s="680"/>
      <c r="O406" s="680"/>
      <c r="P406" s="680"/>
      <c r="Q406" s="103"/>
      <c r="R406" s="103"/>
      <c r="S406" s="103"/>
      <c r="T406" s="103"/>
      <c r="U406" s="103"/>
      <c r="V406" s="103"/>
      <c r="W406" s="103"/>
    </row>
    <row r="407" spans="1:23" ht="12.75">
      <c r="A407" s="886" t="s">
        <v>373</v>
      </c>
      <c r="B407" s="887"/>
      <c r="C407" s="708">
        <f>C408</f>
        <v>20000</v>
      </c>
      <c r="D407" s="224">
        <f>D408</f>
        <v>20000</v>
      </c>
      <c r="E407" s="225">
        <f>E408</f>
        <v>20000</v>
      </c>
      <c r="F407" s="426">
        <f>F408</f>
        <v>20000</v>
      </c>
      <c r="G407" s="512">
        <f t="shared" si="49"/>
        <v>1</v>
      </c>
      <c r="H407" s="513">
        <f t="shared" si="50"/>
        <v>1</v>
      </c>
      <c r="I407" s="680"/>
      <c r="J407" s="680"/>
      <c r="K407" s="680"/>
      <c r="L407" s="680"/>
      <c r="M407" s="680"/>
      <c r="N407" s="680"/>
      <c r="O407" s="680"/>
      <c r="P407" s="680"/>
      <c r="Q407" s="103"/>
      <c r="R407" s="103"/>
      <c r="S407" s="103"/>
      <c r="T407" s="103"/>
      <c r="U407" s="103"/>
      <c r="V407" s="103"/>
      <c r="W407" s="103"/>
    </row>
    <row r="408" spans="1:23" ht="12.75">
      <c r="A408" s="888" t="s">
        <v>374</v>
      </c>
      <c r="B408" s="859" t="s">
        <v>375</v>
      </c>
      <c r="C408" s="750">
        <f>C411</f>
        <v>20000</v>
      </c>
      <c r="D408" s="472">
        <f>D411</f>
        <v>20000</v>
      </c>
      <c r="E408" s="473">
        <f>E411</f>
        <v>20000</v>
      </c>
      <c r="F408" s="434">
        <f>F411</f>
        <v>20000</v>
      </c>
      <c r="G408" s="518">
        <f t="shared" si="49"/>
        <v>1</v>
      </c>
      <c r="H408" s="519">
        <f t="shared" si="50"/>
        <v>1</v>
      </c>
      <c r="I408" s="680"/>
      <c r="J408" s="680"/>
      <c r="K408" s="680"/>
      <c r="L408" s="680"/>
      <c r="M408" s="680"/>
      <c r="N408" s="680"/>
      <c r="O408" s="680"/>
      <c r="P408" s="680"/>
      <c r="Q408" s="103"/>
      <c r="R408" s="103"/>
      <c r="S408" s="103"/>
      <c r="T408" s="103"/>
      <c r="U408" s="103"/>
      <c r="V408" s="103"/>
      <c r="W408" s="103"/>
    </row>
    <row r="409" spans="1:23" ht="12.75">
      <c r="A409" s="889"/>
      <c r="B409" s="846" t="s">
        <v>376</v>
      </c>
      <c r="C409" s="750"/>
      <c r="D409" s="472"/>
      <c r="E409" s="473"/>
      <c r="F409" s="434"/>
      <c r="G409" s="518"/>
      <c r="H409" s="519"/>
      <c r="I409" s="680"/>
      <c r="J409" s="680"/>
      <c r="K409" s="680"/>
      <c r="L409" s="680"/>
      <c r="M409" s="680"/>
      <c r="N409" s="680"/>
      <c r="O409" s="680"/>
      <c r="P409" s="680"/>
      <c r="Q409" s="103"/>
      <c r="R409" s="103"/>
      <c r="S409" s="103"/>
      <c r="T409" s="103"/>
      <c r="U409" s="103"/>
      <c r="V409" s="103"/>
      <c r="W409" s="103"/>
    </row>
    <row r="410" spans="1:23" ht="12.75">
      <c r="A410" s="872" t="s">
        <v>310</v>
      </c>
      <c r="B410" s="849" t="s">
        <v>130</v>
      </c>
      <c r="C410" s="873"/>
      <c r="D410" s="217"/>
      <c r="E410" s="218"/>
      <c r="F410" s="697"/>
      <c r="G410" s="698"/>
      <c r="H410" s="699"/>
      <c r="I410" s="680"/>
      <c r="J410" s="680"/>
      <c r="K410" s="680"/>
      <c r="L410" s="680"/>
      <c r="M410" s="680"/>
      <c r="N410" s="680"/>
      <c r="O410" s="680"/>
      <c r="P410" s="680"/>
      <c r="Q410" s="103"/>
      <c r="R410" s="103"/>
      <c r="S410" s="103"/>
      <c r="T410" s="103"/>
      <c r="U410" s="103"/>
      <c r="V410" s="103"/>
      <c r="W410" s="103"/>
    </row>
    <row r="411" spans="1:23" ht="12.75">
      <c r="A411" s="851">
        <v>3</v>
      </c>
      <c r="B411" s="852" t="s">
        <v>131</v>
      </c>
      <c r="C411" s="657">
        <f aca="true" t="shared" si="51" ref="C411:E413">C412</f>
        <v>20000</v>
      </c>
      <c r="D411" s="590">
        <f t="shared" si="51"/>
        <v>20000</v>
      </c>
      <c r="E411" s="538">
        <f t="shared" si="51"/>
        <v>20000</v>
      </c>
      <c r="F411" s="700">
        <f>F412</f>
        <v>20000</v>
      </c>
      <c r="G411" s="701">
        <f>F411/E411</f>
        <v>1</v>
      </c>
      <c r="H411" s="702">
        <f>F411/C411</f>
        <v>1</v>
      </c>
      <c r="I411" s="680"/>
      <c r="J411" s="680"/>
      <c r="K411" s="680"/>
      <c r="L411" s="680"/>
      <c r="M411" s="680"/>
      <c r="N411" s="680"/>
      <c r="O411" s="680"/>
      <c r="P411" s="680"/>
      <c r="Q411" s="103"/>
      <c r="R411" s="103"/>
      <c r="S411" s="103"/>
      <c r="T411" s="103"/>
      <c r="U411" s="103"/>
      <c r="V411" s="103"/>
      <c r="W411" s="103"/>
    </row>
    <row r="412" spans="1:23" ht="12.75">
      <c r="A412" s="853">
        <v>38</v>
      </c>
      <c r="B412" s="854" t="s">
        <v>95</v>
      </c>
      <c r="C412" s="722">
        <f t="shared" si="51"/>
        <v>20000</v>
      </c>
      <c r="D412" s="545">
        <f t="shared" si="51"/>
        <v>20000</v>
      </c>
      <c r="E412" s="546">
        <f t="shared" si="51"/>
        <v>20000</v>
      </c>
      <c r="F412" s="703">
        <f>F413</f>
        <v>20000</v>
      </c>
      <c r="G412" s="704">
        <f>F412/E412</f>
        <v>1</v>
      </c>
      <c r="H412" s="705">
        <f>F412/C412</f>
        <v>1</v>
      </c>
      <c r="I412" s="680"/>
      <c r="J412" s="680"/>
      <c r="K412" s="680"/>
      <c r="L412" s="680"/>
      <c r="M412" s="680"/>
      <c r="N412" s="680"/>
      <c r="O412" s="680"/>
      <c r="P412" s="680"/>
      <c r="Q412" s="103"/>
      <c r="R412" s="103"/>
      <c r="S412" s="103"/>
      <c r="T412" s="103"/>
      <c r="U412" s="103"/>
      <c r="V412" s="103"/>
      <c r="W412" s="103"/>
    </row>
    <row r="413" spans="1:23" ht="12.75">
      <c r="A413" s="875">
        <v>381</v>
      </c>
      <c r="B413" s="876" t="s">
        <v>139</v>
      </c>
      <c r="C413" s="757">
        <f t="shared" si="51"/>
        <v>20000</v>
      </c>
      <c r="D413" s="568">
        <f t="shared" si="51"/>
        <v>20000</v>
      </c>
      <c r="E413" s="569">
        <f t="shared" si="51"/>
        <v>20000</v>
      </c>
      <c r="F413" s="694">
        <f>F414</f>
        <v>20000</v>
      </c>
      <c r="G413" s="556">
        <f>F413/E413</f>
        <v>1</v>
      </c>
      <c r="H413" s="557">
        <f>F413/C413</f>
        <v>1</v>
      </c>
      <c r="I413" s="680"/>
      <c r="J413" s="680"/>
      <c r="K413" s="680"/>
      <c r="L413" s="680"/>
      <c r="M413" s="680"/>
      <c r="N413" s="680"/>
      <c r="O413" s="680"/>
      <c r="P413" s="680"/>
      <c r="Q413" s="103"/>
      <c r="R413" s="103"/>
      <c r="S413" s="103"/>
      <c r="T413" s="103"/>
      <c r="U413" s="103"/>
      <c r="V413" s="103"/>
      <c r="W413" s="103"/>
    </row>
    <row r="414" spans="1:23" ht="12.75">
      <c r="A414" s="877">
        <v>381</v>
      </c>
      <c r="B414" s="878" t="s">
        <v>139</v>
      </c>
      <c r="C414" s="758">
        <v>20000</v>
      </c>
      <c r="D414" s="561">
        <v>20000</v>
      </c>
      <c r="E414" s="562">
        <v>20000</v>
      </c>
      <c r="F414" s="604">
        <v>20000</v>
      </c>
      <c r="G414" s="564">
        <f>F414/E414</f>
        <v>1</v>
      </c>
      <c r="H414" s="565">
        <f>F414/C414</f>
        <v>1</v>
      </c>
      <c r="I414" s="680"/>
      <c r="J414" s="680"/>
      <c r="K414" s="680"/>
      <c r="L414" s="680"/>
      <c r="M414" s="680"/>
      <c r="N414" s="680"/>
      <c r="O414" s="680"/>
      <c r="P414" s="680"/>
      <c r="Q414" s="103"/>
      <c r="R414" s="103"/>
      <c r="S414" s="103"/>
      <c r="T414" s="103"/>
      <c r="U414" s="103"/>
      <c r="V414" s="103"/>
      <c r="W414" s="103"/>
    </row>
    <row r="415" spans="1:23" ht="12.75">
      <c r="A415" s="890"/>
      <c r="B415" s="891" t="s">
        <v>377</v>
      </c>
      <c r="C415" s="744"/>
      <c r="D415" s="730"/>
      <c r="E415" s="731"/>
      <c r="F415" s="732"/>
      <c r="G415" s="733"/>
      <c r="H415" s="734"/>
      <c r="I415" s="680"/>
      <c r="J415" s="680"/>
      <c r="K415" s="680"/>
      <c r="L415" s="680"/>
      <c r="M415" s="680"/>
      <c r="N415" s="680"/>
      <c r="O415" s="680"/>
      <c r="P415" s="680"/>
      <c r="Q415" s="103"/>
      <c r="R415" s="103"/>
      <c r="S415" s="103"/>
      <c r="T415" s="103"/>
      <c r="U415" s="103"/>
      <c r="V415" s="103"/>
      <c r="W415" s="103"/>
    </row>
    <row r="416" spans="1:23" ht="12.75">
      <c r="A416" s="838" t="s">
        <v>378</v>
      </c>
      <c r="B416" s="892"/>
      <c r="C416" s="708">
        <v>79000</v>
      </c>
      <c r="D416" s="224">
        <f>D417+D424+D431+D438+D445+D452+D459</f>
        <v>83000</v>
      </c>
      <c r="E416" s="225">
        <f>E417+E424+E431+E438+E445+E452+E459</f>
        <v>83000</v>
      </c>
      <c r="F416" s="426">
        <f>F417+F424+F431+F438+F445+F452+F459</f>
        <v>69625</v>
      </c>
      <c r="G416" s="512">
        <f>F416/E416</f>
        <v>0.838855421686747</v>
      </c>
      <c r="H416" s="513">
        <f>F416/C416</f>
        <v>0.8813291139240507</v>
      </c>
      <c r="I416" s="680"/>
      <c r="J416" s="680"/>
      <c r="K416" s="680"/>
      <c r="L416" s="680"/>
      <c r="M416" s="680"/>
      <c r="N416" s="680"/>
      <c r="O416" s="680"/>
      <c r="P416" s="680"/>
      <c r="Q416" s="103"/>
      <c r="R416" s="103"/>
      <c r="S416" s="103"/>
      <c r="T416" s="103"/>
      <c r="U416" s="103"/>
      <c r="V416" s="103"/>
      <c r="W416" s="103"/>
    </row>
    <row r="417" spans="1:23" ht="12.75">
      <c r="A417" s="845" t="s">
        <v>379</v>
      </c>
      <c r="B417" s="859" t="s">
        <v>380</v>
      </c>
      <c r="C417" s="750">
        <f>C420</f>
        <v>0</v>
      </c>
      <c r="D417" s="472">
        <f>D420</f>
        <v>15000</v>
      </c>
      <c r="E417" s="473">
        <f>E420</f>
        <v>15000</v>
      </c>
      <c r="F417" s="434">
        <f>F420</f>
        <v>15000</v>
      </c>
      <c r="G417" s="518">
        <f>F417/E417</f>
        <v>1</v>
      </c>
      <c r="H417" s="519"/>
      <c r="I417" s="680"/>
      <c r="J417" s="680"/>
      <c r="K417" s="680"/>
      <c r="L417" s="680"/>
      <c r="M417" s="680"/>
      <c r="N417" s="680"/>
      <c r="O417" s="680"/>
      <c r="P417" s="680"/>
      <c r="Q417" s="103"/>
      <c r="R417" s="103"/>
      <c r="S417" s="103"/>
      <c r="T417" s="103"/>
      <c r="U417" s="103"/>
      <c r="V417" s="103"/>
      <c r="W417" s="103"/>
    </row>
    <row r="418" spans="1:23" ht="12.75">
      <c r="A418" s="847"/>
      <c r="B418" s="846" t="s">
        <v>326</v>
      </c>
      <c r="C418" s="750"/>
      <c r="D418" s="472"/>
      <c r="E418" s="473"/>
      <c r="F418" s="434"/>
      <c r="G418" s="518"/>
      <c r="H418" s="519"/>
      <c r="I418" s="680"/>
      <c r="J418" s="680"/>
      <c r="K418" s="680"/>
      <c r="L418" s="680"/>
      <c r="M418" s="680"/>
      <c r="N418" s="680"/>
      <c r="O418" s="680"/>
      <c r="P418" s="680"/>
      <c r="Q418" s="103"/>
      <c r="R418" s="103"/>
      <c r="S418" s="103"/>
      <c r="T418" s="103"/>
      <c r="U418" s="103"/>
      <c r="V418" s="103"/>
      <c r="W418" s="103"/>
    </row>
    <row r="419" spans="1:23" ht="12.75">
      <c r="A419" s="848" t="s">
        <v>232</v>
      </c>
      <c r="B419" s="849" t="s">
        <v>130</v>
      </c>
      <c r="C419" s="873"/>
      <c r="D419" s="217"/>
      <c r="E419" s="218"/>
      <c r="F419" s="697"/>
      <c r="G419" s="698"/>
      <c r="H419" s="699"/>
      <c r="I419" s="680"/>
      <c r="J419" s="680"/>
      <c r="K419" s="680"/>
      <c r="L419" s="680"/>
      <c r="M419" s="680"/>
      <c r="N419" s="680"/>
      <c r="O419" s="680"/>
      <c r="P419" s="680"/>
      <c r="Q419" s="103"/>
      <c r="R419" s="103"/>
      <c r="S419" s="103"/>
      <c r="T419" s="103"/>
      <c r="U419" s="103"/>
      <c r="V419" s="103"/>
      <c r="W419" s="103"/>
    </row>
    <row r="420" spans="1:23" ht="12.75">
      <c r="A420" s="851">
        <v>3</v>
      </c>
      <c r="B420" s="852" t="s">
        <v>131</v>
      </c>
      <c r="C420" s="657">
        <f aca="true" t="shared" si="52" ref="C420:E422">C421</f>
        <v>0</v>
      </c>
      <c r="D420" s="590">
        <f t="shared" si="52"/>
        <v>15000</v>
      </c>
      <c r="E420" s="538">
        <f t="shared" si="52"/>
        <v>15000</v>
      </c>
      <c r="F420" s="700">
        <f>F421</f>
        <v>15000</v>
      </c>
      <c r="G420" s="701">
        <f>F420/E420</f>
        <v>1</v>
      </c>
      <c r="H420" s="702"/>
      <c r="I420" s="680"/>
      <c r="J420" s="680"/>
      <c r="K420" s="680"/>
      <c r="L420" s="680"/>
      <c r="M420" s="680"/>
      <c r="N420" s="680"/>
      <c r="O420" s="680"/>
      <c r="P420" s="680"/>
      <c r="Q420" s="103"/>
      <c r="R420" s="103"/>
      <c r="S420" s="103"/>
      <c r="T420" s="103"/>
      <c r="U420" s="103"/>
      <c r="V420" s="103"/>
      <c r="W420" s="103"/>
    </row>
    <row r="421" spans="1:23" ht="12.75">
      <c r="A421" s="853">
        <v>38</v>
      </c>
      <c r="B421" s="854" t="s">
        <v>95</v>
      </c>
      <c r="C421" s="722">
        <f t="shared" si="52"/>
        <v>0</v>
      </c>
      <c r="D421" s="545">
        <f t="shared" si="52"/>
        <v>15000</v>
      </c>
      <c r="E421" s="546">
        <f t="shared" si="52"/>
        <v>15000</v>
      </c>
      <c r="F421" s="703">
        <f>F422</f>
        <v>15000</v>
      </c>
      <c r="G421" s="704">
        <f>F421/E421</f>
        <v>1</v>
      </c>
      <c r="H421" s="705"/>
      <c r="I421" s="680"/>
      <c r="J421" s="680"/>
      <c r="K421" s="680"/>
      <c r="L421" s="680"/>
      <c r="M421" s="680"/>
      <c r="N421" s="680"/>
      <c r="O421" s="680"/>
      <c r="P421" s="680"/>
      <c r="Q421" s="103"/>
      <c r="R421" s="103"/>
      <c r="S421" s="103"/>
      <c r="T421" s="103"/>
      <c r="U421" s="103"/>
      <c r="V421" s="103"/>
      <c r="W421" s="103"/>
    </row>
    <row r="422" spans="1:23" ht="12.75">
      <c r="A422" s="893">
        <v>381</v>
      </c>
      <c r="B422" s="894" t="s">
        <v>139</v>
      </c>
      <c r="C422" s="757">
        <f t="shared" si="52"/>
        <v>0</v>
      </c>
      <c r="D422" s="568">
        <f t="shared" si="52"/>
        <v>15000</v>
      </c>
      <c r="E422" s="569">
        <f t="shared" si="52"/>
        <v>15000</v>
      </c>
      <c r="F422" s="694">
        <f>F423</f>
        <v>15000</v>
      </c>
      <c r="G422" s="556">
        <f>F422/E422</f>
        <v>1</v>
      </c>
      <c r="H422" s="557"/>
      <c r="I422" s="680"/>
      <c r="J422" s="680"/>
      <c r="K422" s="680"/>
      <c r="L422" s="680"/>
      <c r="M422" s="680"/>
      <c r="N422" s="680"/>
      <c r="O422" s="680"/>
      <c r="P422" s="680"/>
      <c r="Q422" s="103"/>
      <c r="R422" s="103"/>
      <c r="S422" s="103"/>
      <c r="T422" s="103"/>
      <c r="U422" s="103"/>
      <c r="V422" s="103"/>
      <c r="W422" s="103"/>
    </row>
    <row r="423" spans="1:23" ht="12.75">
      <c r="A423" s="677">
        <v>381</v>
      </c>
      <c r="B423" s="678" t="s">
        <v>139</v>
      </c>
      <c r="C423" s="758"/>
      <c r="D423" s="561">
        <v>15000</v>
      </c>
      <c r="E423" s="562">
        <v>15000</v>
      </c>
      <c r="F423" s="604">
        <v>15000</v>
      </c>
      <c r="G423" s="564">
        <f>F423/E423</f>
        <v>1</v>
      </c>
      <c r="H423" s="565"/>
      <c r="I423" s="680"/>
      <c r="J423" s="680"/>
      <c r="K423" s="680"/>
      <c r="L423" s="680"/>
      <c r="M423" s="680"/>
      <c r="N423" s="680"/>
      <c r="O423" s="680"/>
      <c r="P423" s="680"/>
      <c r="Q423" s="103"/>
      <c r="R423" s="103"/>
      <c r="S423" s="103"/>
      <c r="T423" s="103"/>
      <c r="U423" s="103"/>
      <c r="V423" s="103"/>
      <c r="W423" s="103"/>
    </row>
    <row r="424" spans="1:23" ht="12.75">
      <c r="A424" s="895" t="s">
        <v>381</v>
      </c>
      <c r="B424" s="859" t="s">
        <v>382</v>
      </c>
      <c r="C424" s="750">
        <f>C427</f>
        <v>0</v>
      </c>
      <c r="D424" s="472">
        <f>D427</f>
        <v>3000</v>
      </c>
      <c r="E424" s="473">
        <f>E427</f>
        <v>3000</v>
      </c>
      <c r="F424" s="434">
        <f>F427</f>
        <v>2625</v>
      </c>
      <c r="G424" s="518">
        <f>F424/E424</f>
        <v>0.875</v>
      </c>
      <c r="H424" s="519"/>
      <c r="I424" s="680"/>
      <c r="J424" s="680"/>
      <c r="K424" s="680"/>
      <c r="L424" s="680"/>
      <c r="M424" s="680"/>
      <c r="N424" s="680"/>
      <c r="O424" s="680"/>
      <c r="P424" s="680"/>
      <c r="Q424" s="103"/>
      <c r="R424" s="103"/>
      <c r="S424" s="103"/>
      <c r="T424" s="103"/>
      <c r="U424" s="103"/>
      <c r="V424" s="103"/>
      <c r="W424" s="103"/>
    </row>
    <row r="425" spans="1:23" ht="12.75">
      <c r="A425" s="895"/>
      <c r="B425" s="846" t="s">
        <v>383</v>
      </c>
      <c r="C425" s="750"/>
      <c r="D425" s="472"/>
      <c r="E425" s="473"/>
      <c r="F425" s="434"/>
      <c r="G425" s="518"/>
      <c r="H425" s="519"/>
      <c r="I425" s="680"/>
      <c r="J425" s="680"/>
      <c r="K425" s="680"/>
      <c r="L425" s="680"/>
      <c r="M425" s="680"/>
      <c r="N425" s="680"/>
      <c r="O425" s="680"/>
      <c r="P425" s="680"/>
      <c r="Q425" s="103"/>
      <c r="R425" s="103"/>
      <c r="S425" s="103"/>
      <c r="T425" s="103"/>
      <c r="U425" s="103"/>
      <c r="V425" s="103"/>
      <c r="W425" s="103"/>
    </row>
    <row r="426" spans="1:23" ht="12.75">
      <c r="A426" s="848" t="s">
        <v>232</v>
      </c>
      <c r="B426" s="849" t="s">
        <v>130</v>
      </c>
      <c r="C426" s="762"/>
      <c r="D426" s="50"/>
      <c r="E426" s="469"/>
      <c r="F426" s="697"/>
      <c r="G426" s="698"/>
      <c r="H426" s="699"/>
      <c r="I426" s="680"/>
      <c r="J426" s="680"/>
      <c r="K426" s="680"/>
      <c r="L426" s="680"/>
      <c r="M426" s="680"/>
      <c r="N426" s="680"/>
      <c r="O426" s="680"/>
      <c r="P426" s="680"/>
      <c r="Q426" s="103"/>
      <c r="R426" s="103"/>
      <c r="S426" s="103"/>
      <c r="T426" s="103"/>
      <c r="U426" s="103"/>
      <c r="V426" s="103"/>
      <c r="W426" s="103"/>
    </row>
    <row r="427" spans="1:23" ht="12.75">
      <c r="A427" s="851">
        <v>3</v>
      </c>
      <c r="B427" s="852" t="s">
        <v>131</v>
      </c>
      <c r="C427" s="657">
        <f aca="true" t="shared" si="53" ref="C427:E429">C428</f>
        <v>0</v>
      </c>
      <c r="D427" s="590">
        <f t="shared" si="53"/>
        <v>3000</v>
      </c>
      <c r="E427" s="538">
        <f t="shared" si="53"/>
        <v>3000</v>
      </c>
      <c r="F427" s="700">
        <f>F428</f>
        <v>2625</v>
      </c>
      <c r="G427" s="701">
        <f>F427/E427</f>
        <v>0.875</v>
      </c>
      <c r="H427" s="702"/>
      <c r="I427" s="680"/>
      <c r="J427" s="680"/>
      <c r="K427" s="680"/>
      <c r="L427" s="680"/>
      <c r="M427" s="680"/>
      <c r="N427" s="680"/>
      <c r="O427" s="680"/>
      <c r="P427" s="680"/>
      <c r="Q427" s="103"/>
      <c r="R427" s="103"/>
      <c r="S427" s="103"/>
      <c r="T427" s="103"/>
      <c r="U427" s="103"/>
      <c r="V427" s="103"/>
      <c r="W427" s="103"/>
    </row>
    <row r="428" spans="1:23" ht="12.75">
      <c r="A428" s="853">
        <v>32</v>
      </c>
      <c r="B428" s="854" t="s">
        <v>79</v>
      </c>
      <c r="C428" s="722">
        <f t="shared" si="53"/>
        <v>0</v>
      </c>
      <c r="D428" s="545">
        <f t="shared" si="53"/>
        <v>3000</v>
      </c>
      <c r="E428" s="546">
        <f t="shared" si="53"/>
        <v>3000</v>
      </c>
      <c r="F428" s="703">
        <f>F429</f>
        <v>2625</v>
      </c>
      <c r="G428" s="704">
        <f>F428/E428</f>
        <v>0.875</v>
      </c>
      <c r="H428" s="705"/>
      <c r="I428" s="680"/>
      <c r="J428" s="680"/>
      <c r="K428" s="680"/>
      <c r="L428" s="680"/>
      <c r="M428" s="680"/>
      <c r="N428" s="680"/>
      <c r="O428" s="680"/>
      <c r="P428" s="680"/>
      <c r="Q428" s="103"/>
      <c r="R428" s="103"/>
      <c r="S428" s="103"/>
      <c r="T428" s="103"/>
      <c r="U428" s="103"/>
      <c r="V428" s="103"/>
      <c r="W428" s="103"/>
    </row>
    <row r="429" spans="1:23" ht="12.75">
      <c r="A429" s="675">
        <v>329</v>
      </c>
      <c r="B429" s="676" t="s">
        <v>84</v>
      </c>
      <c r="C429" s="757">
        <f t="shared" si="53"/>
        <v>0</v>
      </c>
      <c r="D429" s="568">
        <f t="shared" si="53"/>
        <v>3000</v>
      </c>
      <c r="E429" s="569">
        <f t="shared" si="53"/>
        <v>3000</v>
      </c>
      <c r="F429" s="694">
        <f>F430</f>
        <v>2625</v>
      </c>
      <c r="G429" s="556">
        <f>F429/E429</f>
        <v>0.875</v>
      </c>
      <c r="H429" s="557"/>
      <c r="I429" s="680"/>
      <c r="J429" s="680"/>
      <c r="K429" s="680"/>
      <c r="L429" s="680"/>
      <c r="M429" s="680"/>
      <c r="N429" s="680"/>
      <c r="O429" s="680"/>
      <c r="P429" s="680"/>
      <c r="Q429" s="103"/>
      <c r="R429" s="103"/>
      <c r="S429" s="103"/>
      <c r="T429" s="103"/>
      <c r="U429" s="103"/>
      <c r="V429" s="103"/>
      <c r="W429" s="103"/>
    </row>
    <row r="430" spans="1:23" ht="12.75">
      <c r="A430" s="677">
        <v>329</v>
      </c>
      <c r="B430" s="678" t="s">
        <v>84</v>
      </c>
      <c r="C430" s="758"/>
      <c r="D430" s="561">
        <v>3000</v>
      </c>
      <c r="E430" s="562">
        <v>3000</v>
      </c>
      <c r="F430" s="604">
        <v>2625</v>
      </c>
      <c r="G430" s="564">
        <f>F430/E430</f>
        <v>0.875</v>
      </c>
      <c r="H430" s="565"/>
      <c r="I430" s="680"/>
      <c r="J430" s="680"/>
      <c r="K430" s="680"/>
      <c r="L430" s="680"/>
      <c r="M430" s="680"/>
      <c r="N430" s="680"/>
      <c r="O430" s="680"/>
      <c r="P430" s="680"/>
      <c r="Q430" s="103"/>
      <c r="R430" s="103"/>
      <c r="S430" s="103"/>
      <c r="T430" s="103"/>
      <c r="U430" s="103"/>
      <c r="V430" s="103"/>
      <c r="W430" s="103"/>
    </row>
    <row r="431" spans="1:23" ht="12.75">
      <c r="A431" s="845" t="s">
        <v>384</v>
      </c>
      <c r="B431" s="859" t="s">
        <v>385</v>
      </c>
      <c r="C431" s="750">
        <f>C434</f>
        <v>0</v>
      </c>
      <c r="D431" s="472">
        <f>D434</f>
        <v>25000</v>
      </c>
      <c r="E431" s="473">
        <f>E434</f>
        <v>25000</v>
      </c>
      <c r="F431" s="434">
        <f>F434</f>
        <v>25000</v>
      </c>
      <c r="G431" s="518">
        <f>F431/E431</f>
        <v>1</v>
      </c>
      <c r="H431" s="519"/>
      <c r="I431" s="680"/>
      <c r="J431" s="680"/>
      <c r="K431" s="680"/>
      <c r="L431" s="680"/>
      <c r="M431" s="680"/>
      <c r="N431" s="680"/>
      <c r="O431" s="680"/>
      <c r="P431" s="680"/>
      <c r="Q431" s="103"/>
      <c r="R431" s="103"/>
      <c r="S431" s="103"/>
      <c r="T431" s="103"/>
      <c r="U431" s="103"/>
      <c r="V431" s="103"/>
      <c r="W431" s="103"/>
    </row>
    <row r="432" spans="1:23" ht="12.75">
      <c r="A432" s="847"/>
      <c r="B432" s="846" t="s">
        <v>326</v>
      </c>
      <c r="C432" s="750"/>
      <c r="D432" s="472"/>
      <c r="E432" s="473"/>
      <c r="F432" s="434"/>
      <c r="G432" s="518"/>
      <c r="H432" s="519"/>
      <c r="I432" s="680"/>
      <c r="J432" s="680"/>
      <c r="K432" s="680"/>
      <c r="L432" s="680"/>
      <c r="M432" s="680"/>
      <c r="N432" s="680"/>
      <c r="O432" s="680"/>
      <c r="P432" s="680"/>
      <c r="Q432" s="103"/>
      <c r="R432" s="103"/>
      <c r="S432" s="103"/>
      <c r="T432" s="103"/>
      <c r="U432" s="103"/>
      <c r="V432" s="103"/>
      <c r="W432" s="103"/>
    </row>
    <row r="433" spans="1:23" ht="12.75">
      <c r="A433" s="848" t="s">
        <v>246</v>
      </c>
      <c r="B433" s="849" t="s">
        <v>130</v>
      </c>
      <c r="C433" s="873"/>
      <c r="D433" s="217"/>
      <c r="E433" s="218"/>
      <c r="F433" s="697"/>
      <c r="G433" s="698"/>
      <c r="H433" s="699"/>
      <c r="I433" s="680"/>
      <c r="J433" s="680"/>
      <c r="K433" s="680"/>
      <c r="L433" s="680"/>
      <c r="M433" s="680"/>
      <c r="N433" s="680"/>
      <c r="O433" s="680"/>
      <c r="P433" s="680"/>
      <c r="Q433" s="103"/>
      <c r="R433" s="103"/>
      <c r="S433" s="103"/>
      <c r="T433" s="103"/>
      <c r="U433" s="103"/>
      <c r="V433" s="103"/>
      <c r="W433" s="103"/>
    </row>
    <row r="434" spans="1:23" ht="12.75">
      <c r="A434" s="851">
        <v>3</v>
      </c>
      <c r="B434" s="852" t="s">
        <v>131</v>
      </c>
      <c r="C434" s="657">
        <f aca="true" t="shared" si="54" ref="C434:E436">C435</f>
        <v>0</v>
      </c>
      <c r="D434" s="590">
        <f t="shared" si="54"/>
        <v>25000</v>
      </c>
      <c r="E434" s="538">
        <f>E435</f>
        <v>25000</v>
      </c>
      <c r="F434" s="700">
        <f>F435</f>
        <v>25000</v>
      </c>
      <c r="G434" s="701">
        <f>F434/E434</f>
        <v>1</v>
      </c>
      <c r="H434" s="702"/>
      <c r="I434" s="680"/>
      <c r="J434" s="680"/>
      <c r="K434" s="680"/>
      <c r="L434" s="680"/>
      <c r="M434" s="680"/>
      <c r="N434" s="680"/>
      <c r="O434" s="680"/>
      <c r="P434" s="680"/>
      <c r="Q434" s="103"/>
      <c r="R434" s="103"/>
      <c r="S434" s="103"/>
      <c r="T434" s="103"/>
      <c r="U434" s="103"/>
      <c r="V434" s="103"/>
      <c r="W434" s="103"/>
    </row>
    <row r="435" spans="1:23" ht="12.75">
      <c r="A435" s="853">
        <v>38</v>
      </c>
      <c r="B435" s="854" t="s">
        <v>95</v>
      </c>
      <c r="C435" s="722">
        <f t="shared" si="54"/>
        <v>0</v>
      </c>
      <c r="D435" s="545">
        <f t="shared" si="54"/>
        <v>25000</v>
      </c>
      <c r="E435" s="546">
        <f t="shared" si="54"/>
        <v>25000</v>
      </c>
      <c r="F435" s="703">
        <f>F436</f>
        <v>25000</v>
      </c>
      <c r="G435" s="704">
        <f>F435/E435</f>
        <v>1</v>
      </c>
      <c r="H435" s="705"/>
      <c r="I435" s="680"/>
      <c r="J435" s="680"/>
      <c r="K435" s="680"/>
      <c r="L435" s="680"/>
      <c r="M435" s="680"/>
      <c r="N435" s="680"/>
      <c r="O435" s="680"/>
      <c r="P435" s="680"/>
      <c r="Q435" s="103"/>
      <c r="R435" s="103"/>
      <c r="S435" s="103"/>
      <c r="T435" s="103"/>
      <c r="U435" s="103"/>
      <c r="V435" s="103"/>
      <c r="W435" s="103"/>
    </row>
    <row r="436" spans="1:23" ht="12.75">
      <c r="A436" s="675">
        <v>381</v>
      </c>
      <c r="B436" s="676" t="s">
        <v>139</v>
      </c>
      <c r="C436" s="896">
        <f t="shared" si="54"/>
        <v>0</v>
      </c>
      <c r="D436" s="568">
        <f t="shared" si="54"/>
        <v>25000</v>
      </c>
      <c r="E436" s="569">
        <f t="shared" si="54"/>
        <v>25000</v>
      </c>
      <c r="F436" s="694">
        <f>F437</f>
        <v>25000</v>
      </c>
      <c r="G436" s="556">
        <f>F436/E436</f>
        <v>1</v>
      </c>
      <c r="H436" s="557"/>
      <c r="I436" s="680"/>
      <c r="J436" s="680"/>
      <c r="K436" s="680"/>
      <c r="L436" s="680"/>
      <c r="M436" s="680"/>
      <c r="N436" s="680"/>
      <c r="O436" s="680"/>
      <c r="P436" s="680"/>
      <c r="Q436" s="103"/>
      <c r="R436" s="103"/>
      <c r="S436" s="103"/>
      <c r="T436" s="103"/>
      <c r="U436" s="103"/>
      <c r="V436" s="103"/>
      <c r="W436" s="103"/>
    </row>
    <row r="437" spans="1:23" ht="12.75">
      <c r="A437" s="677">
        <v>381</v>
      </c>
      <c r="B437" s="678" t="s">
        <v>139</v>
      </c>
      <c r="C437" s="758"/>
      <c r="D437" s="561">
        <v>25000</v>
      </c>
      <c r="E437" s="562">
        <v>25000</v>
      </c>
      <c r="F437" s="604">
        <v>25000</v>
      </c>
      <c r="G437" s="564">
        <f>F437/E437</f>
        <v>1</v>
      </c>
      <c r="H437" s="565"/>
      <c r="I437" s="680"/>
      <c r="J437" s="680"/>
      <c r="K437" s="680"/>
      <c r="L437" s="680"/>
      <c r="M437" s="680"/>
      <c r="N437" s="680"/>
      <c r="O437" s="680"/>
      <c r="P437" s="680"/>
      <c r="Q437" s="103"/>
      <c r="R437" s="103"/>
      <c r="S437" s="103"/>
      <c r="T437" s="103"/>
      <c r="U437" s="103"/>
      <c r="V437" s="103"/>
      <c r="W437" s="103"/>
    </row>
    <row r="438" spans="1:23" ht="12.75">
      <c r="A438" s="845" t="s">
        <v>386</v>
      </c>
      <c r="B438" s="859" t="s">
        <v>387</v>
      </c>
      <c r="C438" s="750">
        <f>C441</f>
        <v>0</v>
      </c>
      <c r="D438" s="472">
        <f>D441</f>
        <v>2000</v>
      </c>
      <c r="E438" s="473">
        <f>E441</f>
        <v>2000</v>
      </c>
      <c r="F438" s="434">
        <f>F441</f>
        <v>2000</v>
      </c>
      <c r="G438" s="518">
        <f>F438/E438</f>
        <v>1</v>
      </c>
      <c r="H438" s="519"/>
      <c r="I438" s="680"/>
      <c r="J438" s="680"/>
      <c r="K438" s="680"/>
      <c r="L438" s="680"/>
      <c r="M438" s="680"/>
      <c r="N438" s="680"/>
      <c r="O438" s="680"/>
      <c r="P438" s="680"/>
      <c r="Q438" s="103"/>
      <c r="R438" s="103"/>
      <c r="S438" s="103"/>
      <c r="T438" s="103"/>
      <c r="U438" s="103"/>
      <c r="V438" s="103"/>
      <c r="W438" s="103"/>
    </row>
    <row r="439" spans="1:23" ht="12.75">
      <c r="A439" s="847"/>
      <c r="B439" s="846" t="s">
        <v>326</v>
      </c>
      <c r="C439" s="750"/>
      <c r="D439" s="472"/>
      <c r="E439" s="473"/>
      <c r="F439" s="434"/>
      <c r="G439" s="518"/>
      <c r="H439" s="519"/>
      <c r="I439" s="680"/>
      <c r="J439" s="680"/>
      <c r="K439" s="680"/>
      <c r="L439" s="680"/>
      <c r="M439" s="680"/>
      <c r="N439" s="680"/>
      <c r="O439" s="680"/>
      <c r="P439" s="680"/>
      <c r="Q439" s="103"/>
      <c r="R439" s="103"/>
      <c r="S439" s="103"/>
      <c r="T439" s="103"/>
      <c r="U439" s="103"/>
      <c r="V439" s="103"/>
      <c r="W439" s="103"/>
    </row>
    <row r="440" spans="1:23" ht="12.75">
      <c r="A440" s="848" t="s">
        <v>246</v>
      </c>
      <c r="B440" s="849" t="s">
        <v>130</v>
      </c>
      <c r="C440" s="873"/>
      <c r="D440" s="217"/>
      <c r="E440" s="218"/>
      <c r="F440" s="697"/>
      <c r="G440" s="698"/>
      <c r="H440" s="699"/>
      <c r="I440" s="680"/>
      <c r="J440" s="680"/>
      <c r="K440" s="680"/>
      <c r="L440" s="680"/>
      <c r="M440" s="680"/>
      <c r="N440" s="680"/>
      <c r="O440" s="680"/>
      <c r="P440" s="680"/>
      <c r="Q440" s="103"/>
      <c r="R440" s="103"/>
      <c r="S440" s="103"/>
      <c r="T440" s="103"/>
      <c r="U440" s="103"/>
      <c r="V440" s="103"/>
      <c r="W440" s="103"/>
    </row>
    <row r="441" spans="1:23" ht="12.75">
      <c r="A441" s="851">
        <v>3</v>
      </c>
      <c r="B441" s="852" t="s">
        <v>131</v>
      </c>
      <c r="C441" s="657">
        <f aca="true" t="shared" si="55" ref="C441:E443">C442</f>
        <v>0</v>
      </c>
      <c r="D441" s="590">
        <f t="shared" si="55"/>
        <v>2000</v>
      </c>
      <c r="E441" s="538">
        <f t="shared" si="55"/>
        <v>2000</v>
      </c>
      <c r="F441" s="700">
        <f>F442</f>
        <v>2000</v>
      </c>
      <c r="G441" s="701">
        <f>F441/E441</f>
        <v>1</v>
      </c>
      <c r="H441" s="702"/>
      <c r="I441" s="680"/>
      <c r="J441" s="680"/>
      <c r="K441" s="680"/>
      <c r="L441" s="680"/>
      <c r="M441" s="680"/>
      <c r="N441" s="680"/>
      <c r="O441" s="680"/>
      <c r="P441" s="680"/>
      <c r="Q441" s="103"/>
      <c r="R441" s="103"/>
      <c r="S441" s="103"/>
      <c r="T441" s="103"/>
      <c r="U441" s="103"/>
      <c r="V441" s="103"/>
      <c r="W441" s="103"/>
    </row>
    <row r="442" spans="1:23" ht="12.75">
      <c r="A442" s="853">
        <v>38</v>
      </c>
      <c r="B442" s="854" t="s">
        <v>95</v>
      </c>
      <c r="C442" s="722">
        <f t="shared" si="55"/>
        <v>0</v>
      </c>
      <c r="D442" s="545">
        <f t="shared" si="55"/>
        <v>2000</v>
      </c>
      <c r="E442" s="546">
        <f t="shared" si="55"/>
        <v>2000</v>
      </c>
      <c r="F442" s="703">
        <f>F443</f>
        <v>2000</v>
      </c>
      <c r="G442" s="704">
        <f>F442/E442</f>
        <v>1</v>
      </c>
      <c r="H442" s="705"/>
      <c r="I442" s="680"/>
      <c r="J442" s="680"/>
      <c r="K442" s="680"/>
      <c r="L442" s="680"/>
      <c r="M442" s="680"/>
      <c r="N442" s="680"/>
      <c r="O442" s="680"/>
      <c r="P442" s="680"/>
      <c r="Q442" s="103"/>
      <c r="R442" s="103"/>
      <c r="S442" s="103"/>
      <c r="T442" s="103"/>
      <c r="U442" s="103"/>
      <c r="V442" s="103"/>
      <c r="W442" s="103"/>
    </row>
    <row r="443" spans="1:23" ht="12.75">
      <c r="A443" s="675">
        <v>381</v>
      </c>
      <c r="B443" s="676" t="s">
        <v>139</v>
      </c>
      <c r="C443" s="757">
        <f t="shared" si="55"/>
        <v>0</v>
      </c>
      <c r="D443" s="568">
        <f t="shared" si="55"/>
        <v>2000</v>
      </c>
      <c r="E443" s="569">
        <f t="shared" si="55"/>
        <v>2000</v>
      </c>
      <c r="F443" s="694">
        <f>F444</f>
        <v>2000</v>
      </c>
      <c r="G443" s="556">
        <f>F443/E443</f>
        <v>1</v>
      </c>
      <c r="H443" s="557"/>
      <c r="I443" s="680"/>
      <c r="J443" s="680"/>
      <c r="K443" s="680"/>
      <c r="L443" s="680"/>
      <c r="M443" s="680"/>
      <c r="N443" s="680"/>
      <c r="O443" s="680"/>
      <c r="P443" s="680"/>
      <c r="Q443" s="103"/>
      <c r="R443" s="103"/>
      <c r="S443" s="103"/>
      <c r="T443" s="103"/>
      <c r="U443" s="103"/>
      <c r="V443" s="103"/>
      <c r="W443" s="103"/>
    </row>
    <row r="444" spans="1:23" ht="12.75">
      <c r="A444" s="677">
        <v>381</v>
      </c>
      <c r="B444" s="678" t="s">
        <v>139</v>
      </c>
      <c r="C444" s="758"/>
      <c r="D444" s="561">
        <v>2000</v>
      </c>
      <c r="E444" s="562">
        <v>2000</v>
      </c>
      <c r="F444" s="604">
        <v>2000</v>
      </c>
      <c r="G444" s="564">
        <f>F444/E444</f>
        <v>1</v>
      </c>
      <c r="H444" s="565"/>
      <c r="I444" s="680"/>
      <c r="J444" s="680"/>
      <c r="K444" s="680"/>
      <c r="L444" s="680"/>
      <c r="M444" s="680"/>
      <c r="N444" s="680"/>
      <c r="O444" s="680"/>
      <c r="P444" s="680"/>
      <c r="Q444" s="103"/>
      <c r="R444" s="103"/>
      <c r="S444" s="103"/>
      <c r="T444" s="103"/>
      <c r="U444" s="103"/>
      <c r="V444" s="103"/>
      <c r="W444" s="103"/>
    </row>
    <row r="445" spans="1:23" ht="12.75">
      <c r="A445" s="845" t="s">
        <v>388</v>
      </c>
      <c r="B445" s="859" t="s">
        <v>389</v>
      </c>
      <c r="C445" s="750">
        <f>C448</f>
        <v>0</v>
      </c>
      <c r="D445" s="472">
        <f>D448</f>
        <v>3000</v>
      </c>
      <c r="E445" s="473">
        <f>E448</f>
        <v>3000</v>
      </c>
      <c r="F445" s="434">
        <f>F448</f>
        <v>0</v>
      </c>
      <c r="G445" s="518">
        <f>F445/E445</f>
        <v>0</v>
      </c>
      <c r="H445" s="519"/>
      <c r="I445" s="680"/>
      <c r="J445" s="680"/>
      <c r="K445" s="680"/>
      <c r="L445" s="680"/>
      <c r="M445" s="680"/>
      <c r="N445" s="680"/>
      <c r="O445" s="680"/>
      <c r="P445" s="680"/>
      <c r="Q445" s="103"/>
      <c r="R445" s="103"/>
      <c r="S445" s="103"/>
      <c r="T445" s="103"/>
      <c r="U445" s="103"/>
      <c r="V445" s="103"/>
      <c r="W445" s="103"/>
    </row>
    <row r="446" spans="1:23" ht="12.75">
      <c r="A446" s="847"/>
      <c r="B446" s="846" t="s">
        <v>326</v>
      </c>
      <c r="C446" s="750"/>
      <c r="D446" s="472"/>
      <c r="E446" s="473"/>
      <c r="F446" s="434"/>
      <c r="G446" s="518"/>
      <c r="H446" s="519"/>
      <c r="I446" s="680"/>
      <c r="J446" s="680"/>
      <c r="K446" s="680"/>
      <c r="L446" s="680"/>
      <c r="M446" s="680"/>
      <c r="N446" s="680"/>
      <c r="O446" s="680"/>
      <c r="P446" s="680"/>
      <c r="Q446" s="103"/>
      <c r="R446" s="103"/>
      <c r="S446" s="103"/>
      <c r="T446" s="103"/>
      <c r="U446" s="103"/>
      <c r="V446" s="103"/>
      <c r="W446" s="103"/>
    </row>
    <row r="447" spans="1:23" ht="12.75">
      <c r="A447" s="848" t="s">
        <v>246</v>
      </c>
      <c r="B447" s="849" t="s">
        <v>130</v>
      </c>
      <c r="C447" s="873"/>
      <c r="D447" s="217"/>
      <c r="E447" s="218"/>
      <c r="F447" s="697"/>
      <c r="G447" s="698"/>
      <c r="H447" s="699"/>
      <c r="I447" s="680"/>
      <c r="J447" s="680"/>
      <c r="K447" s="680"/>
      <c r="L447" s="680"/>
      <c r="M447" s="680"/>
      <c r="N447" s="680"/>
      <c r="O447" s="680"/>
      <c r="P447" s="680"/>
      <c r="Q447" s="103"/>
      <c r="R447" s="103"/>
      <c r="S447" s="103"/>
      <c r="T447" s="103"/>
      <c r="U447" s="103"/>
      <c r="V447" s="103"/>
      <c r="W447" s="103"/>
    </row>
    <row r="448" spans="1:23" ht="12.75">
      <c r="A448" s="851">
        <v>3</v>
      </c>
      <c r="B448" s="852" t="s">
        <v>131</v>
      </c>
      <c r="C448" s="657">
        <f aca="true" t="shared" si="56" ref="C448:E450">C449</f>
        <v>0</v>
      </c>
      <c r="D448" s="590">
        <f t="shared" si="56"/>
        <v>3000</v>
      </c>
      <c r="E448" s="538">
        <f t="shared" si="56"/>
        <v>3000</v>
      </c>
      <c r="F448" s="700">
        <f>F449</f>
        <v>0</v>
      </c>
      <c r="G448" s="701">
        <f>F448/E448</f>
        <v>0</v>
      </c>
      <c r="H448" s="702"/>
      <c r="I448" s="680"/>
      <c r="J448" s="680"/>
      <c r="K448" s="680"/>
      <c r="L448" s="680"/>
      <c r="M448" s="680"/>
      <c r="N448" s="680"/>
      <c r="O448" s="680"/>
      <c r="P448" s="680"/>
      <c r="Q448" s="103"/>
      <c r="R448" s="103"/>
      <c r="S448" s="103"/>
      <c r="T448" s="103"/>
      <c r="U448" s="103"/>
      <c r="V448" s="103"/>
      <c r="W448" s="103"/>
    </row>
    <row r="449" spans="1:23" ht="12.75">
      <c r="A449" s="853">
        <v>38</v>
      </c>
      <c r="B449" s="854" t="s">
        <v>95</v>
      </c>
      <c r="C449" s="722">
        <f t="shared" si="56"/>
        <v>0</v>
      </c>
      <c r="D449" s="545">
        <f t="shared" si="56"/>
        <v>3000</v>
      </c>
      <c r="E449" s="546">
        <f t="shared" si="56"/>
        <v>3000</v>
      </c>
      <c r="F449" s="703">
        <f>F450</f>
        <v>0</v>
      </c>
      <c r="G449" s="704">
        <f>F449/E449</f>
        <v>0</v>
      </c>
      <c r="H449" s="705"/>
      <c r="I449" s="680"/>
      <c r="J449" s="680"/>
      <c r="K449" s="680"/>
      <c r="L449" s="680"/>
      <c r="M449" s="680"/>
      <c r="N449" s="680"/>
      <c r="O449" s="680"/>
      <c r="P449" s="680"/>
      <c r="Q449" s="103"/>
      <c r="R449" s="103"/>
      <c r="S449" s="103"/>
      <c r="T449" s="103"/>
      <c r="U449" s="103"/>
      <c r="V449" s="103"/>
      <c r="W449" s="103"/>
    </row>
    <row r="450" spans="1:23" ht="12.75">
      <c r="A450" s="675">
        <v>381</v>
      </c>
      <c r="B450" s="676" t="s">
        <v>139</v>
      </c>
      <c r="C450" s="757">
        <f t="shared" si="56"/>
        <v>0</v>
      </c>
      <c r="D450" s="568">
        <f t="shared" si="56"/>
        <v>3000</v>
      </c>
      <c r="E450" s="569">
        <f t="shared" si="56"/>
        <v>3000</v>
      </c>
      <c r="F450" s="694">
        <f>F451</f>
        <v>0</v>
      </c>
      <c r="G450" s="556">
        <f>F450/E450</f>
        <v>0</v>
      </c>
      <c r="H450" s="557"/>
      <c r="I450" s="680"/>
      <c r="J450" s="680"/>
      <c r="K450" s="680"/>
      <c r="L450" s="680"/>
      <c r="M450" s="680"/>
      <c r="N450" s="680"/>
      <c r="O450" s="680"/>
      <c r="P450" s="680"/>
      <c r="Q450" s="103"/>
      <c r="R450" s="103"/>
      <c r="S450" s="103"/>
      <c r="T450" s="103"/>
      <c r="U450" s="103"/>
      <c r="V450" s="103"/>
      <c r="W450" s="103"/>
    </row>
    <row r="451" spans="1:23" ht="12.75">
      <c r="A451" s="677">
        <v>381</v>
      </c>
      <c r="B451" s="678" t="s">
        <v>139</v>
      </c>
      <c r="C451" s="758"/>
      <c r="D451" s="561">
        <v>3000</v>
      </c>
      <c r="E451" s="562">
        <v>3000</v>
      </c>
      <c r="F451" s="604"/>
      <c r="G451" s="564">
        <f>F451/E451</f>
        <v>0</v>
      </c>
      <c r="H451" s="565"/>
      <c r="I451" s="680"/>
      <c r="J451" s="680"/>
      <c r="K451" s="680"/>
      <c r="L451" s="680"/>
      <c r="M451" s="680"/>
      <c r="N451" s="680"/>
      <c r="O451" s="680"/>
      <c r="P451" s="680"/>
      <c r="Q451" s="103"/>
      <c r="R451" s="103"/>
      <c r="S451" s="103"/>
      <c r="T451" s="103"/>
      <c r="U451" s="103"/>
      <c r="V451" s="103"/>
      <c r="W451" s="103"/>
    </row>
    <row r="452" spans="1:23" ht="12.75">
      <c r="A452" s="845" t="s">
        <v>390</v>
      </c>
      <c r="B452" s="859" t="s">
        <v>391</v>
      </c>
      <c r="C452" s="750">
        <f>C455</f>
        <v>0</v>
      </c>
      <c r="D452" s="472">
        <f>D455</f>
        <v>20000</v>
      </c>
      <c r="E452" s="473">
        <f>E455</f>
        <v>20000</v>
      </c>
      <c r="F452" s="434">
        <f>F455</f>
        <v>20000</v>
      </c>
      <c r="G452" s="518">
        <f>F452/E452</f>
        <v>1</v>
      </c>
      <c r="H452" s="519"/>
      <c r="I452" s="680"/>
      <c r="J452" s="680"/>
      <c r="K452" s="680"/>
      <c r="L452" s="680"/>
      <c r="M452" s="680"/>
      <c r="N452" s="680"/>
      <c r="O452" s="680"/>
      <c r="P452" s="680"/>
      <c r="Q452" s="103"/>
      <c r="R452" s="103"/>
      <c r="S452" s="103"/>
      <c r="T452" s="103"/>
      <c r="U452" s="103"/>
      <c r="V452" s="103"/>
      <c r="W452" s="103"/>
    </row>
    <row r="453" spans="1:23" ht="12.75">
      <c r="A453" s="847"/>
      <c r="B453" s="846" t="s">
        <v>326</v>
      </c>
      <c r="C453" s="750"/>
      <c r="D453" s="472"/>
      <c r="E453" s="473"/>
      <c r="F453" s="434"/>
      <c r="G453" s="518"/>
      <c r="H453" s="519"/>
      <c r="I453" s="680"/>
      <c r="J453" s="680"/>
      <c r="K453" s="680"/>
      <c r="L453" s="680"/>
      <c r="M453" s="680"/>
      <c r="N453" s="680"/>
      <c r="O453" s="680"/>
      <c r="P453" s="680"/>
      <c r="Q453" s="103"/>
      <c r="R453" s="103"/>
      <c r="S453" s="103"/>
      <c r="T453" s="103"/>
      <c r="U453" s="103"/>
      <c r="V453" s="103"/>
      <c r="W453" s="103"/>
    </row>
    <row r="454" spans="1:23" ht="12.75">
      <c r="A454" s="848" t="s">
        <v>246</v>
      </c>
      <c r="B454" s="849" t="s">
        <v>130</v>
      </c>
      <c r="C454" s="873"/>
      <c r="D454" s="217"/>
      <c r="E454" s="218"/>
      <c r="F454" s="697"/>
      <c r="G454" s="698"/>
      <c r="H454" s="699"/>
      <c r="I454" s="680"/>
      <c r="J454" s="680"/>
      <c r="K454" s="680"/>
      <c r="L454" s="680"/>
      <c r="M454" s="680"/>
      <c r="N454" s="680"/>
      <c r="O454" s="680"/>
      <c r="P454" s="680"/>
      <c r="Q454" s="103"/>
      <c r="R454" s="103"/>
      <c r="S454" s="103"/>
      <c r="T454" s="103"/>
      <c r="U454" s="103"/>
      <c r="V454" s="103"/>
      <c r="W454" s="103"/>
    </row>
    <row r="455" spans="1:23" ht="12.75">
      <c r="A455" s="851">
        <v>3</v>
      </c>
      <c r="B455" s="852" t="s">
        <v>131</v>
      </c>
      <c r="C455" s="657">
        <f aca="true" t="shared" si="57" ref="C455:E457">C456</f>
        <v>0</v>
      </c>
      <c r="D455" s="590">
        <f t="shared" si="57"/>
        <v>20000</v>
      </c>
      <c r="E455" s="538">
        <f t="shared" si="57"/>
        <v>20000</v>
      </c>
      <c r="F455" s="700">
        <f>F456</f>
        <v>20000</v>
      </c>
      <c r="G455" s="701">
        <f>F455/E455</f>
        <v>1</v>
      </c>
      <c r="H455" s="702"/>
      <c r="I455" s="680"/>
      <c r="J455" s="680"/>
      <c r="K455" s="680"/>
      <c r="L455" s="680"/>
      <c r="M455" s="680"/>
      <c r="N455" s="680"/>
      <c r="O455" s="680"/>
      <c r="P455" s="680"/>
      <c r="Q455" s="103"/>
      <c r="R455" s="103"/>
      <c r="S455" s="103"/>
      <c r="T455" s="103"/>
      <c r="U455" s="103"/>
      <c r="V455" s="103"/>
      <c r="W455" s="103"/>
    </row>
    <row r="456" spans="1:23" ht="12.75">
      <c r="A456" s="853">
        <v>38</v>
      </c>
      <c r="B456" s="854" t="s">
        <v>95</v>
      </c>
      <c r="C456" s="722">
        <f t="shared" si="57"/>
        <v>0</v>
      </c>
      <c r="D456" s="545">
        <f t="shared" si="57"/>
        <v>20000</v>
      </c>
      <c r="E456" s="546">
        <f t="shared" si="57"/>
        <v>20000</v>
      </c>
      <c r="F456" s="703">
        <f>F457</f>
        <v>20000</v>
      </c>
      <c r="G456" s="704">
        <f>F456/E456</f>
        <v>1</v>
      </c>
      <c r="H456" s="705"/>
      <c r="I456" s="680"/>
      <c r="J456" s="680"/>
      <c r="K456" s="680"/>
      <c r="L456" s="680"/>
      <c r="M456" s="680"/>
      <c r="N456" s="680"/>
      <c r="O456" s="680"/>
      <c r="P456" s="680"/>
      <c r="Q456" s="103"/>
      <c r="R456" s="103"/>
      <c r="S456" s="103"/>
      <c r="T456" s="103"/>
      <c r="U456" s="103"/>
      <c r="V456" s="103"/>
      <c r="W456" s="103"/>
    </row>
    <row r="457" spans="1:23" ht="12.75">
      <c r="A457" s="675">
        <v>381</v>
      </c>
      <c r="B457" s="676" t="s">
        <v>139</v>
      </c>
      <c r="C457" s="757">
        <f t="shared" si="57"/>
        <v>0</v>
      </c>
      <c r="D457" s="568">
        <f t="shared" si="57"/>
        <v>20000</v>
      </c>
      <c r="E457" s="569">
        <f t="shared" si="57"/>
        <v>20000</v>
      </c>
      <c r="F457" s="694">
        <f>F458</f>
        <v>20000</v>
      </c>
      <c r="G457" s="556">
        <f>F457/E457</f>
        <v>1</v>
      </c>
      <c r="H457" s="557"/>
      <c r="I457" s="680"/>
      <c r="J457" s="680"/>
      <c r="K457" s="680"/>
      <c r="L457" s="680"/>
      <c r="M457" s="680"/>
      <c r="N457" s="680"/>
      <c r="O457" s="680"/>
      <c r="P457" s="680"/>
      <c r="Q457" s="103"/>
      <c r="R457" s="103"/>
      <c r="S457" s="103"/>
      <c r="T457" s="103"/>
      <c r="U457" s="103"/>
      <c r="V457" s="103"/>
      <c r="W457" s="103"/>
    </row>
    <row r="458" spans="1:23" ht="12.75">
      <c r="A458" s="677">
        <v>381</v>
      </c>
      <c r="B458" s="678" t="s">
        <v>139</v>
      </c>
      <c r="C458" s="758"/>
      <c r="D458" s="561">
        <v>20000</v>
      </c>
      <c r="E458" s="562">
        <v>20000</v>
      </c>
      <c r="F458" s="604">
        <v>20000</v>
      </c>
      <c r="G458" s="564">
        <f>F458/E458</f>
        <v>1</v>
      </c>
      <c r="H458" s="565"/>
      <c r="I458" s="680"/>
      <c r="J458" s="680"/>
      <c r="K458" s="680"/>
      <c r="L458" s="680"/>
      <c r="M458" s="680"/>
      <c r="N458" s="680"/>
      <c r="O458" s="680"/>
      <c r="P458" s="680"/>
      <c r="Q458" s="103"/>
      <c r="R458" s="103"/>
      <c r="S458" s="103"/>
      <c r="T458" s="103"/>
      <c r="U458" s="103"/>
      <c r="V458" s="103"/>
      <c r="W458" s="103"/>
    </row>
    <row r="459" spans="1:23" ht="12.75">
      <c r="A459" s="845" t="s">
        <v>392</v>
      </c>
      <c r="B459" s="859" t="s">
        <v>393</v>
      </c>
      <c r="C459" s="750">
        <f>C462</f>
        <v>0</v>
      </c>
      <c r="D459" s="472">
        <f>D462</f>
        <v>15000</v>
      </c>
      <c r="E459" s="473">
        <f>E462</f>
        <v>15000</v>
      </c>
      <c r="F459" s="434">
        <f>F462</f>
        <v>5000</v>
      </c>
      <c r="G459" s="518">
        <f>F459/E459</f>
        <v>0.3333333333333333</v>
      </c>
      <c r="H459" s="519"/>
      <c r="I459" s="680"/>
      <c r="J459" s="680"/>
      <c r="K459" s="680"/>
      <c r="L459" s="680"/>
      <c r="M459" s="680"/>
      <c r="N459" s="680"/>
      <c r="O459" s="680"/>
      <c r="P459" s="680"/>
      <c r="Q459" s="103"/>
      <c r="R459" s="103"/>
      <c r="S459" s="103"/>
      <c r="T459" s="103"/>
      <c r="U459" s="103"/>
      <c r="V459" s="103"/>
      <c r="W459" s="103"/>
    </row>
    <row r="460" spans="1:23" ht="12.75">
      <c r="A460" s="847"/>
      <c r="B460" s="846" t="s">
        <v>326</v>
      </c>
      <c r="C460" s="750"/>
      <c r="D460" s="472"/>
      <c r="E460" s="473"/>
      <c r="F460" s="434"/>
      <c r="G460" s="518"/>
      <c r="H460" s="519"/>
      <c r="I460" s="680"/>
      <c r="J460" s="680"/>
      <c r="K460" s="680"/>
      <c r="L460" s="680"/>
      <c r="M460" s="680"/>
      <c r="N460" s="680"/>
      <c r="O460" s="680"/>
      <c r="P460" s="680"/>
      <c r="Q460" s="103"/>
      <c r="R460" s="103"/>
      <c r="S460" s="103"/>
      <c r="T460" s="103"/>
      <c r="U460" s="103"/>
      <c r="V460" s="103"/>
      <c r="W460" s="103"/>
    </row>
    <row r="461" spans="1:23" ht="12.75">
      <c r="A461" s="848" t="s">
        <v>246</v>
      </c>
      <c r="B461" s="860" t="s">
        <v>130</v>
      </c>
      <c r="C461" s="897"/>
      <c r="D461" s="217"/>
      <c r="E461" s="218"/>
      <c r="F461" s="697"/>
      <c r="G461" s="698"/>
      <c r="H461" s="699"/>
      <c r="I461" s="680"/>
      <c r="J461" s="680"/>
      <c r="K461" s="680"/>
      <c r="L461" s="680"/>
      <c r="M461" s="680"/>
      <c r="N461" s="680"/>
      <c r="O461" s="680"/>
      <c r="P461" s="680"/>
      <c r="Q461" s="103"/>
      <c r="R461" s="103"/>
      <c r="S461" s="103"/>
      <c r="T461" s="103"/>
      <c r="U461" s="103"/>
      <c r="V461" s="103"/>
      <c r="W461" s="103"/>
    </row>
    <row r="462" spans="1:23" ht="12.75">
      <c r="A462" s="898">
        <v>3</v>
      </c>
      <c r="B462" s="899" t="s">
        <v>131</v>
      </c>
      <c r="C462" s="657">
        <f aca="true" t="shared" si="58" ref="C462:E464">C463</f>
        <v>0</v>
      </c>
      <c r="D462" s="590">
        <f t="shared" si="58"/>
        <v>15000</v>
      </c>
      <c r="E462" s="538">
        <f t="shared" si="58"/>
        <v>15000</v>
      </c>
      <c r="F462" s="700">
        <f>F463</f>
        <v>5000</v>
      </c>
      <c r="G462" s="701">
        <f aca="true" t="shared" si="59" ref="G462:G468">F462/E462</f>
        <v>0.3333333333333333</v>
      </c>
      <c r="H462" s="702"/>
      <c r="I462" s="680"/>
      <c r="J462" s="680"/>
      <c r="K462" s="680"/>
      <c r="L462" s="680"/>
      <c r="M462" s="680"/>
      <c r="N462" s="680"/>
      <c r="O462" s="680"/>
      <c r="P462" s="680"/>
      <c r="Q462" s="103"/>
      <c r="R462" s="103"/>
      <c r="S462" s="103"/>
      <c r="T462" s="103"/>
      <c r="U462" s="103"/>
      <c r="V462" s="103"/>
      <c r="W462" s="103"/>
    </row>
    <row r="463" spans="1:23" ht="12.75">
      <c r="A463" s="853">
        <v>38</v>
      </c>
      <c r="B463" s="900" t="s">
        <v>95</v>
      </c>
      <c r="C463" s="722">
        <f t="shared" si="58"/>
        <v>0</v>
      </c>
      <c r="D463" s="545">
        <f t="shared" si="58"/>
        <v>15000</v>
      </c>
      <c r="E463" s="546">
        <f t="shared" si="58"/>
        <v>15000</v>
      </c>
      <c r="F463" s="703">
        <f>F464</f>
        <v>5000</v>
      </c>
      <c r="G463" s="704">
        <f t="shared" si="59"/>
        <v>0.3333333333333333</v>
      </c>
      <c r="H463" s="705"/>
      <c r="I463" s="680"/>
      <c r="J463" s="680"/>
      <c r="K463" s="680"/>
      <c r="L463" s="680"/>
      <c r="M463" s="680"/>
      <c r="N463" s="680"/>
      <c r="O463" s="680"/>
      <c r="P463" s="680"/>
      <c r="Q463" s="103"/>
      <c r="R463" s="103"/>
      <c r="S463" s="103"/>
      <c r="T463" s="103"/>
      <c r="U463" s="103"/>
      <c r="V463" s="103"/>
      <c r="W463" s="103"/>
    </row>
    <row r="464" spans="1:23" ht="12.75">
      <c r="A464" s="875">
        <v>381</v>
      </c>
      <c r="B464" s="876" t="s">
        <v>139</v>
      </c>
      <c r="C464" s="757">
        <f t="shared" si="58"/>
        <v>0</v>
      </c>
      <c r="D464" s="568">
        <f t="shared" si="58"/>
        <v>15000</v>
      </c>
      <c r="E464" s="569">
        <f t="shared" si="58"/>
        <v>15000</v>
      </c>
      <c r="F464" s="694">
        <f>F465</f>
        <v>5000</v>
      </c>
      <c r="G464" s="556">
        <f t="shared" si="59"/>
        <v>0.3333333333333333</v>
      </c>
      <c r="H464" s="557"/>
      <c r="I464" s="680"/>
      <c r="J464" s="680"/>
      <c r="K464" s="680"/>
      <c r="L464" s="680"/>
      <c r="M464" s="680"/>
      <c r="N464" s="680"/>
      <c r="O464" s="680"/>
      <c r="P464" s="680"/>
      <c r="Q464" s="103"/>
      <c r="R464" s="103"/>
      <c r="S464" s="103"/>
      <c r="T464" s="103"/>
      <c r="U464" s="103"/>
      <c r="V464" s="103"/>
      <c r="W464" s="103"/>
    </row>
    <row r="465" spans="1:23" ht="12.75">
      <c r="A465" s="877">
        <v>381</v>
      </c>
      <c r="B465" s="878" t="s">
        <v>139</v>
      </c>
      <c r="C465" s="758"/>
      <c r="D465" s="561">
        <v>15000</v>
      </c>
      <c r="E465" s="562">
        <v>15000</v>
      </c>
      <c r="F465" s="604">
        <v>5000</v>
      </c>
      <c r="G465" s="564">
        <f t="shared" si="59"/>
        <v>0.3333333333333333</v>
      </c>
      <c r="H465" s="565"/>
      <c r="I465" s="680"/>
      <c r="J465" s="680"/>
      <c r="K465" s="680"/>
      <c r="L465" s="680"/>
      <c r="M465" s="680"/>
      <c r="N465" s="680"/>
      <c r="O465" s="680"/>
      <c r="P465" s="680"/>
      <c r="Q465" s="103"/>
      <c r="R465" s="103"/>
      <c r="S465" s="103"/>
      <c r="T465" s="103"/>
      <c r="U465" s="103"/>
      <c r="V465" s="103"/>
      <c r="W465" s="103"/>
    </row>
    <row r="466" spans="1:23" ht="21.75">
      <c r="A466" s="901" t="s">
        <v>394</v>
      </c>
      <c r="B466" s="902" t="s">
        <v>395</v>
      </c>
      <c r="C466" s="903">
        <f aca="true" t="shared" si="60" ref="C466:E467">C467</f>
        <v>736661</v>
      </c>
      <c r="D466" s="904">
        <f t="shared" si="60"/>
        <v>807000</v>
      </c>
      <c r="E466" s="905">
        <f t="shared" si="60"/>
        <v>917000</v>
      </c>
      <c r="F466" s="906">
        <f>F467</f>
        <v>741878</v>
      </c>
      <c r="G466" s="907">
        <f t="shared" si="59"/>
        <v>0.8090272628135223</v>
      </c>
      <c r="H466" s="908">
        <f>F466/C466</f>
        <v>1.007081954929065</v>
      </c>
      <c r="I466" s="680"/>
      <c r="J466" s="680"/>
      <c r="K466" s="680"/>
      <c r="L466" s="680"/>
      <c r="M466" s="680"/>
      <c r="N466" s="680"/>
      <c r="O466" s="680"/>
      <c r="P466" s="680"/>
      <c r="Q466" s="103"/>
      <c r="R466" s="103"/>
      <c r="S466" s="103"/>
      <c r="T466" s="103"/>
      <c r="U466" s="103"/>
      <c r="V466" s="103"/>
      <c r="W466" s="103"/>
    </row>
    <row r="467" spans="1:23" ht="12.75">
      <c r="A467" s="909" t="s">
        <v>396</v>
      </c>
      <c r="B467" s="769"/>
      <c r="C467" s="510">
        <f t="shared" si="60"/>
        <v>736661</v>
      </c>
      <c r="D467" s="224">
        <f t="shared" si="60"/>
        <v>807000</v>
      </c>
      <c r="E467" s="225">
        <f t="shared" si="60"/>
        <v>917000</v>
      </c>
      <c r="F467" s="426">
        <f>F468</f>
        <v>741878</v>
      </c>
      <c r="G467" s="512">
        <f t="shared" si="59"/>
        <v>0.8090272628135223</v>
      </c>
      <c r="H467" s="513">
        <f>F467/C467</f>
        <v>1.007081954929065</v>
      </c>
      <c r="I467" s="680"/>
      <c r="J467" s="680"/>
      <c r="K467" s="680"/>
      <c r="L467" s="680"/>
      <c r="M467" s="680"/>
      <c r="N467" s="680"/>
      <c r="O467" s="680"/>
      <c r="P467" s="680"/>
      <c r="Q467" s="103"/>
      <c r="R467" s="103"/>
      <c r="S467" s="103"/>
      <c r="T467" s="103"/>
      <c r="U467" s="103"/>
      <c r="V467" s="103"/>
      <c r="W467" s="103"/>
    </row>
    <row r="468" spans="1:23" ht="21.75">
      <c r="A468" s="910" t="s">
        <v>397</v>
      </c>
      <c r="B468" s="792" t="s">
        <v>398</v>
      </c>
      <c r="C468" s="750">
        <v>736661</v>
      </c>
      <c r="D468" s="472">
        <f>D472</f>
        <v>807000</v>
      </c>
      <c r="E468" s="473">
        <f>E472</f>
        <v>917000</v>
      </c>
      <c r="F468" s="434">
        <v>741878</v>
      </c>
      <c r="G468" s="518">
        <f t="shared" si="59"/>
        <v>0.8090272628135223</v>
      </c>
      <c r="H468" s="519">
        <f>F468/C468</f>
        <v>1.007081954929065</v>
      </c>
      <c r="I468" s="680"/>
      <c r="J468" s="680"/>
      <c r="K468" s="680"/>
      <c r="L468" s="680"/>
      <c r="M468" s="680"/>
      <c r="N468" s="680"/>
      <c r="O468" s="680"/>
      <c r="P468" s="680"/>
      <c r="Q468" s="103"/>
      <c r="R468" s="103"/>
      <c r="S468" s="103"/>
      <c r="T468" s="103"/>
      <c r="U468" s="103"/>
      <c r="V468" s="103"/>
      <c r="W468" s="103"/>
    </row>
    <row r="469" spans="1:23" ht="12.75">
      <c r="A469" s="911"/>
      <c r="B469" s="761" t="s">
        <v>399</v>
      </c>
      <c r="C469" s="750"/>
      <c r="D469" s="472"/>
      <c r="E469" s="473"/>
      <c r="F469" s="434"/>
      <c r="G469" s="518"/>
      <c r="H469" s="519"/>
      <c r="I469" s="680"/>
      <c r="J469" s="680"/>
      <c r="K469" s="680"/>
      <c r="L469" s="680"/>
      <c r="M469" s="680"/>
      <c r="N469" s="680"/>
      <c r="O469" s="680"/>
      <c r="P469" s="680"/>
      <c r="Q469" s="103"/>
      <c r="R469" s="103"/>
      <c r="S469" s="103"/>
      <c r="T469" s="103"/>
      <c r="U469" s="103"/>
      <c r="V469" s="103"/>
      <c r="W469" s="103"/>
    </row>
    <row r="470" spans="1:23" ht="12.75">
      <c r="A470" s="912"/>
      <c r="B470" s="913" t="s">
        <v>400</v>
      </c>
      <c r="C470" s="753"/>
      <c r="D470" s="472"/>
      <c r="E470" s="473"/>
      <c r="F470" s="434"/>
      <c r="G470" s="518"/>
      <c r="H470" s="519"/>
      <c r="I470" s="680"/>
      <c r="J470" s="680"/>
      <c r="K470" s="680"/>
      <c r="L470" s="680"/>
      <c r="M470" s="680"/>
      <c r="N470" s="680"/>
      <c r="O470" s="680"/>
      <c r="P470" s="680"/>
      <c r="Q470" s="103"/>
      <c r="R470" s="103"/>
      <c r="S470" s="103"/>
      <c r="T470" s="103"/>
      <c r="U470" s="103"/>
      <c r="V470" s="103"/>
      <c r="W470" s="103"/>
    </row>
    <row r="471" spans="1:23" ht="12.75">
      <c r="A471" s="914" t="s">
        <v>242</v>
      </c>
      <c r="B471" s="825" t="s">
        <v>152</v>
      </c>
      <c r="C471" s="762"/>
      <c r="D471" s="217"/>
      <c r="E471" s="218"/>
      <c r="F471" s="697"/>
      <c r="G471" s="698"/>
      <c r="H471" s="699"/>
      <c r="I471" s="680"/>
      <c r="J471" s="680"/>
      <c r="K471" s="680"/>
      <c r="L471" s="680"/>
      <c r="M471" s="680"/>
      <c r="N471" s="680"/>
      <c r="O471" s="680"/>
      <c r="P471" s="680"/>
      <c r="Q471" s="103"/>
      <c r="R471" s="103"/>
      <c r="S471" s="103"/>
      <c r="T471" s="103"/>
      <c r="U471" s="103"/>
      <c r="V471" s="103"/>
      <c r="W471" s="103"/>
    </row>
    <row r="472" spans="1:23" ht="12.75">
      <c r="A472" s="915">
        <v>3</v>
      </c>
      <c r="B472" s="687" t="s">
        <v>131</v>
      </c>
      <c r="C472" s="657">
        <f>C473+C477</f>
        <v>0</v>
      </c>
      <c r="D472" s="590">
        <f>D473+D477</f>
        <v>807000</v>
      </c>
      <c r="E472" s="538">
        <f>E473+E477+E482+E484</f>
        <v>917000</v>
      </c>
      <c r="F472" s="700">
        <f>F473+F477+F482+F484</f>
        <v>0</v>
      </c>
      <c r="G472" s="701"/>
      <c r="H472" s="702"/>
      <c r="I472" s="680"/>
      <c r="J472" s="680"/>
      <c r="K472" s="680"/>
      <c r="L472" s="680"/>
      <c r="M472" s="680"/>
      <c r="N472" s="680"/>
      <c r="O472" s="680"/>
      <c r="P472" s="680"/>
      <c r="Q472" s="103"/>
      <c r="R472" s="103"/>
      <c r="S472" s="103"/>
      <c r="T472" s="103"/>
      <c r="U472" s="103"/>
      <c r="V472" s="103"/>
      <c r="W472" s="103"/>
    </row>
    <row r="473" spans="1:23" ht="12.75">
      <c r="A473" s="542">
        <v>36</v>
      </c>
      <c r="B473" s="543" t="s">
        <v>75</v>
      </c>
      <c r="C473" s="544">
        <f>C474+C475+C476</f>
        <v>0</v>
      </c>
      <c r="D473" s="545">
        <f>D474+D475+D476</f>
        <v>667000</v>
      </c>
      <c r="E473" s="546">
        <f>E474+E475+E476</f>
        <v>667000</v>
      </c>
      <c r="F473" s="703">
        <f>F474+F475+F476</f>
        <v>0</v>
      </c>
      <c r="G473" s="704"/>
      <c r="H473" s="705"/>
      <c r="I473" s="680"/>
      <c r="J473" s="680"/>
      <c r="K473" s="680"/>
      <c r="L473" s="680"/>
      <c r="M473" s="680"/>
      <c r="N473" s="680"/>
      <c r="O473" s="680"/>
      <c r="P473" s="680"/>
      <c r="Q473" s="103"/>
      <c r="R473" s="103"/>
      <c r="S473" s="103"/>
      <c r="T473" s="103"/>
      <c r="U473" s="103"/>
      <c r="V473" s="103"/>
      <c r="W473" s="103"/>
    </row>
    <row r="474" spans="1:23" ht="12.75">
      <c r="A474" s="558">
        <v>367</v>
      </c>
      <c r="B474" s="559" t="s">
        <v>154</v>
      </c>
      <c r="C474" s="916"/>
      <c r="D474" s="561">
        <v>546000</v>
      </c>
      <c r="E474" s="562">
        <v>546000</v>
      </c>
      <c r="F474" s="697"/>
      <c r="G474" s="698"/>
      <c r="H474" s="699"/>
      <c r="I474" s="680"/>
      <c r="J474" s="680"/>
      <c r="K474" s="680"/>
      <c r="L474" s="680"/>
      <c r="M474" s="680"/>
      <c r="N474" s="680"/>
      <c r="O474" s="680"/>
      <c r="P474" s="680"/>
      <c r="Q474" s="103"/>
      <c r="R474" s="103"/>
      <c r="S474" s="103"/>
      <c r="T474" s="103"/>
      <c r="U474" s="103"/>
      <c r="V474" s="103"/>
      <c r="W474" s="103"/>
    </row>
    <row r="475" spans="1:23" ht="12.75">
      <c r="A475" s="558">
        <v>367</v>
      </c>
      <c r="B475" s="559" t="s">
        <v>77</v>
      </c>
      <c r="C475" s="916"/>
      <c r="D475" s="561">
        <v>26000</v>
      </c>
      <c r="E475" s="562">
        <v>26000</v>
      </c>
      <c r="F475" s="697"/>
      <c r="G475" s="698"/>
      <c r="H475" s="699"/>
      <c r="I475" s="680"/>
      <c r="J475" s="680"/>
      <c r="K475" s="680"/>
      <c r="L475" s="680"/>
      <c r="M475" s="680"/>
      <c r="N475" s="680"/>
      <c r="O475" s="680"/>
      <c r="P475" s="680"/>
      <c r="Q475" s="103"/>
      <c r="R475" s="103"/>
      <c r="S475" s="103"/>
      <c r="T475" s="103"/>
      <c r="U475" s="103"/>
      <c r="V475" s="103"/>
      <c r="W475" s="103"/>
    </row>
    <row r="476" spans="1:23" ht="12.75">
      <c r="A476" s="558">
        <v>367</v>
      </c>
      <c r="B476" s="559" t="s">
        <v>156</v>
      </c>
      <c r="C476" s="916"/>
      <c r="D476" s="561">
        <v>95000</v>
      </c>
      <c r="E476" s="562">
        <v>95000</v>
      </c>
      <c r="F476" s="697"/>
      <c r="G476" s="698"/>
      <c r="H476" s="699"/>
      <c r="I476" s="680"/>
      <c r="J476" s="680"/>
      <c r="K476" s="680"/>
      <c r="L476" s="680"/>
      <c r="M476" s="680"/>
      <c r="N476" s="680"/>
      <c r="O476" s="680"/>
      <c r="P476" s="680"/>
      <c r="Q476" s="103"/>
      <c r="R476" s="103"/>
      <c r="S476" s="103"/>
      <c r="T476" s="103"/>
      <c r="U476" s="103"/>
      <c r="V476" s="103"/>
      <c r="W476" s="103"/>
    </row>
    <row r="477" spans="1:23" ht="12.75">
      <c r="A477" s="542">
        <v>36</v>
      </c>
      <c r="B477" s="543" t="s">
        <v>79</v>
      </c>
      <c r="C477" s="544">
        <f>C478+C479+C480+C481</f>
        <v>0</v>
      </c>
      <c r="D477" s="545">
        <f>D478+D479+D480+D481</f>
        <v>140000</v>
      </c>
      <c r="E477" s="546">
        <f>E478+E479+E481+E480</f>
        <v>140000</v>
      </c>
      <c r="F477" s="703">
        <f>F478+F479+F480+F481</f>
        <v>0</v>
      </c>
      <c r="G477" s="704"/>
      <c r="H477" s="705"/>
      <c r="I477" s="680"/>
      <c r="J477" s="680"/>
      <c r="K477" s="680"/>
      <c r="L477" s="680"/>
      <c r="M477" s="680"/>
      <c r="N477" s="680"/>
      <c r="O477" s="680"/>
      <c r="P477" s="680"/>
      <c r="Q477" s="103"/>
      <c r="R477" s="103"/>
      <c r="S477" s="103"/>
      <c r="T477" s="103"/>
      <c r="U477" s="103"/>
      <c r="V477" s="103"/>
      <c r="W477" s="103"/>
    </row>
    <row r="478" spans="1:23" ht="12.75">
      <c r="A478" s="526">
        <v>367</v>
      </c>
      <c r="B478" s="527" t="s">
        <v>80</v>
      </c>
      <c r="C478" s="672"/>
      <c r="D478" s="561">
        <v>25000</v>
      </c>
      <c r="E478" s="562">
        <v>25000</v>
      </c>
      <c r="F478" s="697"/>
      <c r="G478" s="698"/>
      <c r="H478" s="699"/>
      <c r="I478" s="680"/>
      <c r="J478" s="680"/>
      <c r="K478" s="680"/>
      <c r="L478" s="680"/>
      <c r="M478" s="680"/>
      <c r="N478" s="680"/>
      <c r="O478" s="680"/>
      <c r="P478" s="680"/>
      <c r="Q478" s="103"/>
      <c r="R478" s="103"/>
      <c r="S478" s="103"/>
      <c r="T478" s="103"/>
      <c r="U478" s="103"/>
      <c r="V478" s="103"/>
      <c r="W478" s="103"/>
    </row>
    <row r="479" spans="1:23" ht="12.75">
      <c r="A479" s="526">
        <v>367</v>
      </c>
      <c r="B479" s="527" t="s">
        <v>81</v>
      </c>
      <c r="C479" s="672"/>
      <c r="D479" s="561">
        <v>25000</v>
      </c>
      <c r="E479" s="562">
        <v>25000</v>
      </c>
      <c r="F479" s="697"/>
      <c r="G479" s="698"/>
      <c r="H479" s="699"/>
      <c r="I479" s="680"/>
      <c r="J479" s="680"/>
      <c r="K479" s="680"/>
      <c r="L479" s="680"/>
      <c r="M479" s="680"/>
      <c r="N479" s="680"/>
      <c r="O479" s="680"/>
      <c r="P479" s="680"/>
      <c r="Q479" s="103"/>
      <c r="R479" s="103"/>
      <c r="S479" s="103"/>
      <c r="T479" s="103"/>
      <c r="U479" s="103"/>
      <c r="V479" s="103"/>
      <c r="W479" s="103"/>
    </row>
    <row r="480" spans="1:23" ht="12.75">
      <c r="A480" s="558">
        <v>367</v>
      </c>
      <c r="B480" s="559" t="s">
        <v>82</v>
      </c>
      <c r="C480" s="560"/>
      <c r="D480" s="561">
        <v>25000</v>
      </c>
      <c r="E480" s="562">
        <v>25000</v>
      </c>
      <c r="F480" s="697"/>
      <c r="G480" s="698"/>
      <c r="H480" s="699"/>
      <c r="I480" s="680"/>
      <c r="J480" s="680"/>
      <c r="K480" s="680"/>
      <c r="L480" s="680"/>
      <c r="M480" s="680"/>
      <c r="N480" s="680"/>
      <c r="O480" s="680"/>
      <c r="P480" s="680"/>
      <c r="Q480" s="103"/>
      <c r="R480" s="103"/>
      <c r="S480" s="103"/>
      <c r="T480" s="103"/>
      <c r="U480" s="103"/>
      <c r="V480" s="103"/>
      <c r="W480" s="103"/>
    </row>
    <row r="481" spans="1:23" ht="12.75">
      <c r="A481" s="558">
        <v>367</v>
      </c>
      <c r="B481" s="559" t="s">
        <v>84</v>
      </c>
      <c r="C481" s="560"/>
      <c r="D481" s="561">
        <v>65000</v>
      </c>
      <c r="E481" s="562">
        <v>65000</v>
      </c>
      <c r="F481" s="697"/>
      <c r="G481" s="698"/>
      <c r="H481" s="699"/>
      <c r="I481" s="680"/>
      <c r="J481" s="680"/>
      <c r="K481" s="680"/>
      <c r="L481" s="680"/>
      <c r="M481" s="680"/>
      <c r="N481" s="680"/>
      <c r="O481" s="680"/>
      <c r="P481" s="680"/>
      <c r="Q481" s="103"/>
      <c r="R481" s="103"/>
      <c r="S481" s="103"/>
      <c r="T481" s="103"/>
      <c r="U481" s="103"/>
      <c r="V481" s="103"/>
      <c r="W481" s="103"/>
    </row>
    <row r="482" spans="1:23" ht="12.75">
      <c r="A482" s="542" t="s">
        <v>401</v>
      </c>
      <c r="B482" s="543" t="s">
        <v>402</v>
      </c>
      <c r="C482" s="544"/>
      <c r="D482" s="545">
        <f>C483</f>
        <v>0</v>
      </c>
      <c r="E482" s="546">
        <f>E483</f>
        <v>100000</v>
      </c>
      <c r="F482" s="703">
        <f>F483</f>
        <v>0</v>
      </c>
      <c r="G482" s="704"/>
      <c r="H482" s="705"/>
      <c r="I482" s="680"/>
      <c r="J482" s="680"/>
      <c r="K482" s="680"/>
      <c r="L482" s="680"/>
      <c r="M482" s="680"/>
      <c r="N482" s="680"/>
      <c r="O482" s="680"/>
      <c r="P482" s="680"/>
      <c r="Q482" s="103"/>
      <c r="R482" s="103"/>
      <c r="S482" s="103"/>
      <c r="T482" s="103"/>
      <c r="U482" s="103"/>
      <c r="V482" s="103"/>
      <c r="W482" s="103"/>
    </row>
    <row r="483" spans="1:23" ht="12.75">
      <c r="A483" s="558">
        <v>367</v>
      </c>
      <c r="B483" s="559" t="s">
        <v>402</v>
      </c>
      <c r="C483" s="560"/>
      <c r="D483" s="561"/>
      <c r="E483" s="562">
        <v>100000</v>
      </c>
      <c r="F483" s="697"/>
      <c r="G483" s="698"/>
      <c r="H483" s="699"/>
      <c r="I483" s="680"/>
      <c r="J483" s="680"/>
      <c r="K483" s="680"/>
      <c r="L483" s="680"/>
      <c r="M483" s="680"/>
      <c r="N483" s="680"/>
      <c r="O483" s="680"/>
      <c r="P483" s="680"/>
      <c r="Q483" s="103"/>
      <c r="R483" s="103"/>
      <c r="S483" s="103"/>
      <c r="T483" s="103"/>
      <c r="U483" s="103"/>
      <c r="V483" s="103"/>
      <c r="W483" s="103"/>
    </row>
    <row r="484" spans="1:23" ht="12.75">
      <c r="A484" s="542" t="s">
        <v>403</v>
      </c>
      <c r="B484" s="543" t="s">
        <v>404</v>
      </c>
      <c r="C484" s="742"/>
      <c r="D484" s="917">
        <f>D485</f>
        <v>0</v>
      </c>
      <c r="E484" s="546">
        <f>E485</f>
        <v>10000</v>
      </c>
      <c r="F484" s="703">
        <f>F485</f>
        <v>0</v>
      </c>
      <c r="G484" s="704"/>
      <c r="H484" s="705"/>
      <c r="I484" s="680"/>
      <c r="J484" s="680"/>
      <c r="K484" s="680"/>
      <c r="L484" s="680"/>
      <c r="M484" s="680"/>
      <c r="N484" s="680"/>
      <c r="O484" s="680"/>
      <c r="P484" s="680"/>
      <c r="Q484" s="103"/>
      <c r="R484" s="103"/>
      <c r="S484" s="103"/>
      <c r="T484" s="103"/>
      <c r="U484" s="103"/>
      <c r="V484" s="103"/>
      <c r="W484" s="103"/>
    </row>
    <row r="485" spans="1:23" ht="12.75">
      <c r="A485" s="558">
        <v>367</v>
      </c>
      <c r="B485" s="559" t="s">
        <v>404</v>
      </c>
      <c r="C485" s="560"/>
      <c r="D485" s="561"/>
      <c r="E485" s="562">
        <v>10000</v>
      </c>
      <c r="F485" s="697"/>
      <c r="G485" s="698"/>
      <c r="H485" s="699"/>
      <c r="I485" s="680"/>
      <c r="J485" s="680"/>
      <c r="K485" s="680"/>
      <c r="L485" s="680"/>
      <c r="M485" s="680"/>
      <c r="N485" s="680"/>
      <c r="O485" s="680"/>
      <c r="P485" s="680"/>
      <c r="Q485" s="103"/>
      <c r="R485" s="103"/>
      <c r="S485" s="103"/>
      <c r="T485" s="103"/>
      <c r="U485" s="103"/>
      <c r="V485" s="103"/>
      <c r="W485" s="103"/>
    </row>
    <row r="486" spans="1:23" ht="12.75">
      <c r="A486" s="918" t="s">
        <v>405</v>
      </c>
      <c r="B486" s="919" t="s">
        <v>368</v>
      </c>
      <c r="C486" s="920">
        <f aca="true" t="shared" si="61" ref="C486:E487">C487</f>
        <v>152997</v>
      </c>
      <c r="D486" s="904">
        <f t="shared" si="61"/>
        <v>190500</v>
      </c>
      <c r="E486" s="905">
        <f t="shared" si="61"/>
        <v>195500</v>
      </c>
      <c r="F486" s="906">
        <f>F487</f>
        <v>134847</v>
      </c>
      <c r="G486" s="907">
        <f>F486/E486</f>
        <v>0.6897544757033248</v>
      </c>
      <c r="H486" s="908">
        <f>F486/C486</f>
        <v>0.8813702229455479</v>
      </c>
      <c r="I486" s="680"/>
      <c r="J486" s="680"/>
      <c r="K486" s="680"/>
      <c r="L486" s="680"/>
      <c r="M486" s="680"/>
      <c r="N486" s="680"/>
      <c r="O486" s="680"/>
      <c r="P486" s="680"/>
      <c r="Q486" s="103"/>
      <c r="R486" s="103"/>
      <c r="S486" s="103"/>
      <c r="T486" s="103"/>
      <c r="U486" s="103"/>
      <c r="V486" s="103"/>
      <c r="W486" s="103"/>
    </row>
    <row r="487" spans="1:23" ht="12.75">
      <c r="A487" s="838" t="s">
        <v>406</v>
      </c>
      <c r="B487" s="839"/>
      <c r="C487" s="844">
        <f t="shared" si="61"/>
        <v>152997</v>
      </c>
      <c r="D487" s="224">
        <f t="shared" si="61"/>
        <v>190500</v>
      </c>
      <c r="E487" s="225">
        <f t="shared" si="61"/>
        <v>195500</v>
      </c>
      <c r="F487" s="426">
        <f>F488</f>
        <v>134847</v>
      </c>
      <c r="G487" s="512">
        <f>F487/E487</f>
        <v>0.6897544757033248</v>
      </c>
      <c r="H487" s="513">
        <f>F487/C487</f>
        <v>0.8813702229455479</v>
      </c>
      <c r="I487" s="680"/>
      <c r="J487" s="680"/>
      <c r="K487" s="680"/>
      <c r="L487" s="680"/>
      <c r="M487" s="680"/>
      <c r="N487" s="680"/>
      <c r="O487" s="680"/>
      <c r="P487" s="680"/>
      <c r="Q487" s="103"/>
      <c r="R487" s="103"/>
      <c r="S487" s="103"/>
      <c r="T487" s="103"/>
      <c r="U487" s="103"/>
      <c r="V487" s="103"/>
      <c r="W487" s="103"/>
    </row>
    <row r="488" spans="1:23" ht="12.75">
      <c r="A488" s="791" t="s">
        <v>407</v>
      </c>
      <c r="B488" s="792" t="s">
        <v>408</v>
      </c>
      <c r="C488" s="793">
        <v>152997</v>
      </c>
      <c r="D488" s="472">
        <f>D492</f>
        <v>190500</v>
      </c>
      <c r="E488" s="473">
        <f>E492</f>
        <v>195500</v>
      </c>
      <c r="F488" s="434">
        <v>134847</v>
      </c>
      <c r="G488" s="518">
        <f>F488/E488</f>
        <v>0.6897544757033248</v>
      </c>
      <c r="H488" s="519">
        <f>F488/C488</f>
        <v>0.8813702229455479</v>
      </c>
      <c r="I488" s="680"/>
      <c r="J488" s="680"/>
      <c r="K488" s="680"/>
      <c r="L488" s="680"/>
      <c r="M488" s="680"/>
      <c r="N488" s="680"/>
      <c r="O488" s="680"/>
      <c r="P488" s="680"/>
      <c r="Q488" s="103"/>
      <c r="R488" s="103"/>
      <c r="S488" s="103"/>
      <c r="T488" s="103"/>
      <c r="U488" s="103"/>
      <c r="V488" s="103"/>
      <c r="W488" s="103"/>
    </row>
    <row r="489" spans="1:23" ht="12.75">
      <c r="A489" s="921"/>
      <c r="B489" s="820" t="s">
        <v>409</v>
      </c>
      <c r="C489" s="750"/>
      <c r="D489" s="472"/>
      <c r="E489" s="473"/>
      <c r="F489" s="434"/>
      <c r="G489" s="518"/>
      <c r="H489" s="519"/>
      <c r="I489" s="680"/>
      <c r="J489" s="680"/>
      <c r="K489" s="680"/>
      <c r="L489" s="680"/>
      <c r="M489" s="680"/>
      <c r="N489" s="680"/>
      <c r="O489" s="680"/>
      <c r="P489" s="680"/>
      <c r="Q489" s="103"/>
      <c r="R489" s="103"/>
      <c r="S489" s="103"/>
      <c r="T489" s="103"/>
      <c r="U489" s="103"/>
      <c r="V489" s="103"/>
      <c r="W489" s="103"/>
    </row>
    <row r="490" spans="1:23" ht="12.75">
      <c r="A490" s="795"/>
      <c r="B490" s="761" t="s">
        <v>376</v>
      </c>
      <c r="C490" s="750"/>
      <c r="D490" s="472"/>
      <c r="E490" s="473"/>
      <c r="F490" s="434"/>
      <c r="G490" s="518"/>
      <c r="H490" s="519"/>
      <c r="I490" s="680"/>
      <c r="J490" s="680"/>
      <c r="K490" s="680"/>
      <c r="L490" s="680"/>
      <c r="M490" s="680"/>
      <c r="N490" s="680"/>
      <c r="O490" s="680"/>
      <c r="P490" s="680"/>
      <c r="Q490" s="103"/>
      <c r="R490" s="103"/>
      <c r="S490" s="103"/>
      <c r="T490" s="103"/>
      <c r="U490" s="103"/>
      <c r="V490" s="103"/>
      <c r="W490" s="103"/>
    </row>
    <row r="491" spans="1:23" ht="12.75">
      <c r="A491" s="796" t="s">
        <v>242</v>
      </c>
      <c r="B491" s="825" t="s">
        <v>152</v>
      </c>
      <c r="C491" s="762"/>
      <c r="D491" s="217"/>
      <c r="E491" s="218"/>
      <c r="F491" s="697"/>
      <c r="G491" s="698"/>
      <c r="H491" s="699"/>
      <c r="I491" s="680"/>
      <c r="J491" s="680"/>
      <c r="K491" s="680"/>
      <c r="L491" s="680"/>
      <c r="M491" s="680"/>
      <c r="N491" s="680"/>
      <c r="O491" s="680"/>
      <c r="P491" s="680"/>
      <c r="Q491" s="103"/>
      <c r="R491" s="103"/>
      <c r="S491" s="103"/>
      <c r="T491" s="103"/>
      <c r="U491" s="103"/>
      <c r="V491" s="103"/>
      <c r="W491" s="103"/>
    </row>
    <row r="492" spans="1:23" ht="12.75">
      <c r="A492" s="922">
        <v>3</v>
      </c>
      <c r="B492" s="535" t="s">
        <v>131</v>
      </c>
      <c r="C492" s="657">
        <f>C493+C497+C502+C504</f>
        <v>0</v>
      </c>
      <c r="D492" s="590">
        <f>D493+D497+D502+D504</f>
        <v>190500</v>
      </c>
      <c r="E492" s="538">
        <f>E493+E497+E502+E504</f>
        <v>195500</v>
      </c>
      <c r="F492" s="700"/>
      <c r="G492" s="701"/>
      <c r="H492" s="702"/>
      <c r="I492" s="680"/>
      <c r="J492" s="680"/>
      <c r="K492" s="680"/>
      <c r="L492" s="680"/>
      <c r="M492" s="680"/>
      <c r="N492" s="680"/>
      <c r="O492" s="680"/>
      <c r="P492" s="680"/>
      <c r="Q492" s="103"/>
      <c r="R492" s="103"/>
      <c r="S492" s="103"/>
      <c r="T492" s="103"/>
      <c r="U492" s="103"/>
      <c r="V492" s="103"/>
      <c r="W492" s="103"/>
    </row>
    <row r="493" spans="1:23" ht="12.75">
      <c r="A493" s="690">
        <v>36</v>
      </c>
      <c r="B493" s="811" t="s">
        <v>75</v>
      </c>
      <c r="C493" s="722">
        <f>C494+C495+C496</f>
        <v>0</v>
      </c>
      <c r="D493" s="545">
        <f>D494+D495+D496</f>
        <v>96500</v>
      </c>
      <c r="E493" s="546">
        <f>E494+E495+E496</f>
        <v>96500</v>
      </c>
      <c r="F493" s="703"/>
      <c r="G493" s="704"/>
      <c r="H493" s="705"/>
      <c r="I493" s="680"/>
      <c r="J493" s="680"/>
      <c r="K493" s="680"/>
      <c r="L493" s="680"/>
      <c r="M493" s="680"/>
      <c r="N493" s="680"/>
      <c r="O493" s="680"/>
      <c r="P493" s="680"/>
      <c r="Q493" s="103"/>
      <c r="R493" s="103"/>
      <c r="S493" s="103"/>
      <c r="T493" s="103"/>
      <c r="U493" s="103"/>
      <c r="V493" s="103"/>
      <c r="W493" s="103"/>
    </row>
    <row r="494" spans="1:23" ht="12.75">
      <c r="A494" s="677">
        <v>367</v>
      </c>
      <c r="B494" s="798" t="s">
        <v>410</v>
      </c>
      <c r="C494" s="916"/>
      <c r="D494" s="561">
        <v>78000</v>
      </c>
      <c r="E494" s="562">
        <v>78000</v>
      </c>
      <c r="F494" s="697"/>
      <c r="G494" s="698"/>
      <c r="H494" s="699"/>
      <c r="I494" s="680"/>
      <c r="J494" s="680"/>
      <c r="K494" s="680"/>
      <c r="L494" s="680"/>
      <c r="M494" s="680"/>
      <c r="N494" s="680"/>
      <c r="O494" s="680"/>
      <c r="P494" s="680"/>
      <c r="Q494" s="103"/>
      <c r="R494" s="103"/>
      <c r="S494" s="103"/>
      <c r="T494" s="103"/>
      <c r="U494" s="103"/>
      <c r="V494" s="103"/>
      <c r="W494" s="103"/>
    </row>
    <row r="495" spans="1:23" ht="12.75">
      <c r="A495" s="677">
        <v>367</v>
      </c>
      <c r="B495" s="678" t="s">
        <v>77</v>
      </c>
      <c r="C495" s="916"/>
      <c r="D495" s="561">
        <v>3500</v>
      </c>
      <c r="E495" s="562">
        <v>3500</v>
      </c>
      <c r="F495" s="697"/>
      <c r="G495" s="698"/>
      <c r="H495" s="699"/>
      <c r="I495" s="680"/>
      <c r="J495" s="680"/>
      <c r="K495" s="680"/>
      <c r="L495" s="680"/>
      <c r="M495" s="680"/>
      <c r="N495" s="680"/>
      <c r="O495" s="680"/>
      <c r="P495" s="680"/>
      <c r="Q495" s="103"/>
      <c r="R495" s="103"/>
      <c r="S495" s="103"/>
      <c r="T495" s="103"/>
      <c r="U495" s="103"/>
      <c r="V495" s="103"/>
      <c r="W495" s="103"/>
    </row>
    <row r="496" spans="1:23" ht="12.75">
      <c r="A496" s="677">
        <v>367</v>
      </c>
      <c r="B496" s="678" t="s">
        <v>156</v>
      </c>
      <c r="C496" s="916"/>
      <c r="D496" s="561">
        <v>15000</v>
      </c>
      <c r="E496" s="562">
        <v>15000</v>
      </c>
      <c r="F496" s="697"/>
      <c r="G496" s="698"/>
      <c r="H496" s="699"/>
      <c r="I496" s="680"/>
      <c r="J496" s="680"/>
      <c r="K496" s="680"/>
      <c r="L496" s="680"/>
      <c r="M496" s="680"/>
      <c r="N496" s="680"/>
      <c r="O496" s="680"/>
      <c r="P496" s="680"/>
      <c r="Q496" s="103"/>
      <c r="R496" s="103"/>
      <c r="S496" s="103"/>
      <c r="T496" s="103"/>
      <c r="U496" s="103"/>
      <c r="V496" s="103"/>
      <c r="W496" s="103"/>
    </row>
    <row r="497" spans="1:23" ht="12.75">
      <c r="A497" s="690">
        <v>36</v>
      </c>
      <c r="B497" s="691" t="s">
        <v>79</v>
      </c>
      <c r="C497" s="722">
        <f>C498+C499+C500+C501</f>
        <v>0</v>
      </c>
      <c r="D497" s="545">
        <f>D498+D499+D500+D501</f>
        <v>77000</v>
      </c>
      <c r="E497" s="546">
        <f>E498+E499+E500+E501</f>
        <v>77000</v>
      </c>
      <c r="F497" s="703"/>
      <c r="G497" s="704"/>
      <c r="H497" s="705"/>
      <c r="I497" s="680"/>
      <c r="J497" s="680"/>
      <c r="K497" s="680"/>
      <c r="L497" s="680"/>
      <c r="M497" s="680"/>
      <c r="N497" s="680"/>
      <c r="O497" s="680"/>
      <c r="P497" s="680"/>
      <c r="Q497" s="103"/>
      <c r="R497" s="103"/>
      <c r="S497" s="103"/>
      <c r="T497" s="103"/>
      <c r="U497" s="103"/>
      <c r="V497" s="103"/>
      <c r="W497" s="103"/>
    </row>
    <row r="498" spans="1:23" ht="12.75">
      <c r="A498" s="677">
        <v>367</v>
      </c>
      <c r="B498" s="678" t="s">
        <v>80</v>
      </c>
      <c r="C498" s="758"/>
      <c r="D498" s="561">
        <v>2000</v>
      </c>
      <c r="E498" s="562">
        <v>2000</v>
      </c>
      <c r="F498" s="697"/>
      <c r="G498" s="698"/>
      <c r="H498" s="699"/>
      <c r="I498" s="680"/>
      <c r="J498" s="680"/>
      <c r="K498" s="680"/>
      <c r="L498" s="680"/>
      <c r="M498" s="680"/>
      <c r="N498" s="680"/>
      <c r="O498" s="680"/>
      <c r="P498" s="680"/>
      <c r="Q498" s="103"/>
      <c r="R498" s="103"/>
      <c r="S498" s="103"/>
      <c r="T498" s="103"/>
      <c r="U498" s="103"/>
      <c r="V498" s="103"/>
      <c r="W498" s="103"/>
    </row>
    <row r="499" spans="1:23" ht="12.75">
      <c r="A499" s="677">
        <v>367</v>
      </c>
      <c r="B499" s="678" t="s">
        <v>81</v>
      </c>
      <c r="C499" s="758"/>
      <c r="D499" s="561">
        <v>30000</v>
      </c>
      <c r="E499" s="562">
        <v>30000</v>
      </c>
      <c r="F499" s="697"/>
      <c r="G499" s="698"/>
      <c r="H499" s="699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</row>
    <row r="500" spans="1:23" ht="12.75">
      <c r="A500" s="677">
        <v>367</v>
      </c>
      <c r="B500" s="678" t="s">
        <v>82</v>
      </c>
      <c r="C500" s="758"/>
      <c r="D500" s="561">
        <v>15000</v>
      </c>
      <c r="E500" s="562">
        <v>15000</v>
      </c>
      <c r="F500" s="697"/>
      <c r="G500" s="698"/>
      <c r="H500" s="699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</row>
    <row r="501" spans="1:23" ht="12.75">
      <c r="A501" s="677">
        <v>367</v>
      </c>
      <c r="B501" s="678" t="s">
        <v>84</v>
      </c>
      <c r="C501" s="758"/>
      <c r="D501" s="561">
        <v>30000</v>
      </c>
      <c r="E501" s="562">
        <v>30000</v>
      </c>
      <c r="F501" s="217"/>
      <c r="G501" s="532"/>
      <c r="H501" s="53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</row>
    <row r="502" spans="1:23" ht="12.75">
      <c r="A502" s="690">
        <v>36</v>
      </c>
      <c r="B502" s="691" t="s">
        <v>85</v>
      </c>
      <c r="C502" s="722">
        <f>C503</f>
        <v>0</v>
      </c>
      <c r="D502" s="545">
        <f>D503</f>
        <v>2000</v>
      </c>
      <c r="E502" s="546">
        <f>E503</f>
        <v>2000</v>
      </c>
      <c r="F502" s="923"/>
      <c r="G502" s="924"/>
      <c r="H502" s="925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</row>
    <row r="503" spans="1:23" ht="12.75">
      <c r="A503" s="677">
        <v>367</v>
      </c>
      <c r="B503" s="678" t="s">
        <v>86</v>
      </c>
      <c r="C503" s="758"/>
      <c r="D503" s="561">
        <v>2000</v>
      </c>
      <c r="E503" s="562">
        <v>2000</v>
      </c>
      <c r="F503" s="217"/>
      <c r="G503" s="532"/>
      <c r="H503" s="53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</row>
    <row r="504" spans="1:23" ht="12.75">
      <c r="A504" s="690">
        <v>36</v>
      </c>
      <c r="B504" s="691" t="s">
        <v>411</v>
      </c>
      <c r="C504" s="722">
        <f>C506</f>
        <v>0</v>
      </c>
      <c r="D504" s="545">
        <f>D506</f>
        <v>15000</v>
      </c>
      <c r="E504" s="546">
        <f>E505+E506</f>
        <v>20000</v>
      </c>
      <c r="F504" s="923"/>
      <c r="G504" s="924"/>
      <c r="H504" s="925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</row>
    <row r="505" spans="1:23" ht="12.75">
      <c r="A505" s="926" t="s">
        <v>412</v>
      </c>
      <c r="B505" s="927" t="s">
        <v>413</v>
      </c>
      <c r="C505" s="928"/>
      <c r="D505" s="929"/>
      <c r="E505" s="930">
        <v>5000</v>
      </c>
      <c r="F505" s="217"/>
      <c r="G505" s="532"/>
      <c r="H505" s="53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</row>
    <row r="506" spans="1:23" ht="12.75">
      <c r="A506" s="931">
        <v>367</v>
      </c>
      <c r="B506" s="932" t="s">
        <v>414</v>
      </c>
      <c r="C506" s="933"/>
      <c r="D506" s="934">
        <v>15000</v>
      </c>
      <c r="E506" s="935">
        <v>15000</v>
      </c>
      <c r="F506" s="255"/>
      <c r="G506" s="936"/>
      <c r="H506" s="937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</row>
    <row r="507" spans="11:23" ht="12.75"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</row>
    <row r="508" spans="11:23" ht="12.75"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</row>
    <row r="509" spans="11:23" ht="12.75"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</row>
    <row r="510" spans="11:23" ht="12.75"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</row>
    <row r="511" spans="11:23" ht="12.75"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</row>
    <row r="512" spans="11:23" ht="12.75"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</row>
    <row r="513" spans="11:23" ht="12.75"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</row>
    <row r="514" spans="11:23" ht="12.75"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</row>
    <row r="515" spans="11:23" ht="12.75"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</row>
    <row r="516" spans="11:23" ht="12.75"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</row>
    <row r="517" spans="11:23" ht="12.75"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</row>
    <row r="518" spans="11:23" ht="12.75"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</row>
    <row r="519" spans="11:23" ht="12.75"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</row>
    <row r="520" spans="11:23" ht="12.75"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</row>
    <row r="521" spans="11:23" ht="12.75"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</row>
    <row r="522" spans="11:23" ht="12.75"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</row>
    <row r="523" spans="11:23" ht="12.75"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</row>
    <row r="524" spans="11:23" ht="12.75"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</row>
    <row r="525" spans="11:23" ht="12.75"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</row>
    <row r="526" spans="11:23" ht="12.75"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</row>
    <row r="527" spans="11:23" ht="12.75"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</row>
    <row r="528" spans="11:23" ht="12.75"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</row>
    <row r="529" spans="11:23" ht="12.75"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</row>
    <row r="530" spans="11:23" ht="12.75"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</row>
    <row r="531" spans="11:23" ht="12.75"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</row>
    <row r="532" spans="11:23" ht="12.75"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</row>
    <row r="533" spans="11:23" ht="12.75"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</row>
    <row r="534" spans="1:23" ht="12.75">
      <c r="A534" s="938"/>
      <c r="B534" s="938"/>
      <c r="C534" s="938"/>
      <c r="D534" s="938"/>
      <c r="E534" s="938"/>
      <c r="F534" s="938"/>
      <c r="G534" s="938"/>
      <c r="H534" s="938"/>
      <c r="I534" s="938"/>
      <c r="J534" s="938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</row>
    <row r="535" spans="1:23" ht="12.75">
      <c r="A535" s="938"/>
      <c r="B535" s="938"/>
      <c r="C535" s="938"/>
      <c r="D535" s="938"/>
      <c r="E535" s="938"/>
      <c r="F535" s="938"/>
      <c r="G535" s="938"/>
      <c r="H535" s="938"/>
      <c r="I535" s="938"/>
      <c r="J535" s="938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</row>
    <row r="536" spans="1:23" ht="12.75">
      <c r="A536" s="938"/>
      <c r="B536" s="938"/>
      <c r="C536" s="938"/>
      <c r="D536" s="938"/>
      <c r="E536" s="938"/>
      <c r="F536" s="938"/>
      <c r="G536" s="938"/>
      <c r="H536" s="938"/>
      <c r="I536" s="938"/>
      <c r="J536" s="938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</row>
    <row r="537" spans="1:23" ht="12.75">
      <c r="A537" s="938"/>
      <c r="B537" s="938"/>
      <c r="C537" s="938"/>
      <c r="D537" s="938"/>
      <c r="E537" s="938"/>
      <c r="F537" s="938"/>
      <c r="G537" s="938"/>
      <c r="H537" s="938"/>
      <c r="I537" s="938"/>
      <c r="J537" s="938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</row>
    <row r="538" spans="1:23" ht="12.75">
      <c r="A538" s="938"/>
      <c r="B538" s="938"/>
      <c r="C538" s="938"/>
      <c r="D538" s="938"/>
      <c r="E538" s="938"/>
      <c r="F538" s="938"/>
      <c r="G538" s="938"/>
      <c r="H538" s="938"/>
      <c r="I538" s="938"/>
      <c r="J538" s="938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</row>
    <row r="539" spans="1:23" ht="12.75">
      <c r="A539" s="938"/>
      <c r="B539" s="938"/>
      <c r="C539" s="938"/>
      <c r="D539" s="938"/>
      <c r="E539" s="938"/>
      <c r="F539" s="938"/>
      <c r="G539" s="938"/>
      <c r="H539" s="938"/>
      <c r="I539" s="938"/>
      <c r="J539" s="938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</row>
    <row r="540" spans="1:23" ht="12.75">
      <c r="A540" s="938"/>
      <c r="B540" s="938"/>
      <c r="C540" s="938"/>
      <c r="D540" s="938"/>
      <c r="E540" s="938"/>
      <c r="F540" s="938"/>
      <c r="G540" s="938"/>
      <c r="H540" s="938"/>
      <c r="I540" s="938"/>
      <c r="J540" s="938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</row>
    <row r="541" spans="1:23" ht="12.75">
      <c r="A541" s="938"/>
      <c r="B541" s="938"/>
      <c r="C541" s="938"/>
      <c r="D541" s="938"/>
      <c r="E541" s="938"/>
      <c r="F541" s="938"/>
      <c r="G541" s="938"/>
      <c r="H541" s="938"/>
      <c r="I541" s="938"/>
      <c r="J541" s="938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</row>
    <row r="542" spans="1:23" ht="12.75">
      <c r="A542" s="938"/>
      <c r="B542" s="938"/>
      <c r="C542" s="938"/>
      <c r="D542" s="938"/>
      <c r="E542" s="938"/>
      <c r="F542" s="938"/>
      <c r="G542" s="938"/>
      <c r="H542" s="938"/>
      <c r="I542" s="938"/>
      <c r="J542" s="938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</row>
    <row r="543" spans="1:23" ht="12.75">
      <c r="A543" s="938"/>
      <c r="B543" s="938"/>
      <c r="C543" s="938"/>
      <c r="D543" s="938"/>
      <c r="E543" s="938"/>
      <c r="F543" s="938"/>
      <c r="G543" s="938"/>
      <c r="H543" s="938"/>
      <c r="I543" s="938"/>
      <c r="J543" s="938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</row>
    <row r="544" spans="1:23" ht="12.75">
      <c r="A544" s="938"/>
      <c r="B544" s="938"/>
      <c r="C544" s="938"/>
      <c r="D544" s="938"/>
      <c r="E544" s="938"/>
      <c r="F544" s="938"/>
      <c r="G544" s="938"/>
      <c r="H544" s="938"/>
      <c r="I544" s="938"/>
      <c r="J544" s="938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</row>
    <row r="545" spans="1:23" ht="12.75">
      <c r="A545" s="938"/>
      <c r="B545" s="938"/>
      <c r="C545" s="938"/>
      <c r="D545" s="938"/>
      <c r="E545" s="938"/>
      <c r="F545" s="938"/>
      <c r="G545" s="938"/>
      <c r="H545" s="938"/>
      <c r="I545" s="938"/>
      <c r="J545" s="938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</row>
    <row r="546" spans="1:23" ht="12.75">
      <c r="A546" s="938"/>
      <c r="B546" s="938"/>
      <c r="C546" s="938"/>
      <c r="D546" s="938"/>
      <c r="E546" s="938"/>
      <c r="F546" s="938"/>
      <c r="G546" s="938"/>
      <c r="H546" s="938"/>
      <c r="I546" s="938"/>
      <c r="J546" s="938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</row>
    <row r="547" spans="1:23" ht="12.75">
      <c r="A547" s="938"/>
      <c r="B547" s="938"/>
      <c r="C547" s="938"/>
      <c r="D547" s="938"/>
      <c r="E547" s="938"/>
      <c r="F547" s="938"/>
      <c r="G547" s="938"/>
      <c r="H547" s="938"/>
      <c r="I547" s="938"/>
      <c r="J547" s="938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</row>
    <row r="548" spans="1:23" ht="12.75">
      <c r="A548" s="938"/>
      <c r="B548" s="938"/>
      <c r="C548" s="938"/>
      <c r="D548" s="938"/>
      <c r="E548" s="938"/>
      <c r="F548" s="938"/>
      <c r="G548" s="938"/>
      <c r="H548" s="938"/>
      <c r="I548" s="938"/>
      <c r="J548" s="938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</row>
    <row r="549" spans="1:23" ht="12.75">
      <c r="A549" s="938"/>
      <c r="B549" s="938"/>
      <c r="C549" s="938"/>
      <c r="D549" s="938"/>
      <c r="E549" s="938"/>
      <c r="F549" s="938"/>
      <c r="G549" s="938"/>
      <c r="H549" s="938"/>
      <c r="I549" s="938"/>
      <c r="J549" s="938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</row>
    <row r="550" spans="1:23" ht="12.75">
      <c r="A550" s="938"/>
      <c r="B550" s="938"/>
      <c r="C550" s="938"/>
      <c r="D550" s="938"/>
      <c r="E550" s="938"/>
      <c r="F550" s="938"/>
      <c r="G550" s="938"/>
      <c r="H550" s="938"/>
      <c r="I550" s="938"/>
      <c r="J550" s="938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</row>
    <row r="551" spans="1:23" ht="12.75">
      <c r="A551" s="938"/>
      <c r="B551" s="938"/>
      <c r="C551" s="938"/>
      <c r="D551" s="938"/>
      <c r="E551" s="938"/>
      <c r="F551" s="938"/>
      <c r="G551" s="938"/>
      <c r="H551" s="938"/>
      <c r="I551" s="938"/>
      <c r="J551" s="938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</row>
    <row r="552" spans="1:23" ht="12.75">
      <c r="A552" s="938"/>
      <c r="B552" s="938"/>
      <c r="C552" s="938"/>
      <c r="D552" s="938"/>
      <c r="E552" s="938"/>
      <c r="F552" s="938"/>
      <c r="G552" s="938"/>
      <c r="H552" s="938"/>
      <c r="I552" s="938"/>
      <c r="J552" s="938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</row>
    <row r="553" spans="1:23" ht="12.75">
      <c r="A553" s="938"/>
      <c r="B553" s="938"/>
      <c r="C553" s="938"/>
      <c r="D553" s="938"/>
      <c r="E553" s="938"/>
      <c r="F553" s="938"/>
      <c r="G553" s="938"/>
      <c r="H553" s="938"/>
      <c r="I553" s="938"/>
      <c r="J553" s="938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</row>
    <row r="554" spans="1:23" ht="12.75">
      <c r="A554" s="938"/>
      <c r="B554" s="938"/>
      <c r="C554" s="938"/>
      <c r="D554" s="938"/>
      <c r="E554" s="938"/>
      <c r="F554" s="938"/>
      <c r="G554" s="938"/>
      <c r="H554" s="938"/>
      <c r="I554" s="938"/>
      <c r="J554" s="938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</row>
    <row r="555" spans="1:23" ht="12.75">
      <c r="A555" s="938"/>
      <c r="B555" s="938"/>
      <c r="C555" s="938"/>
      <c r="D555" s="938"/>
      <c r="E555" s="938"/>
      <c r="F555" s="938"/>
      <c r="G555" s="938"/>
      <c r="H555" s="938"/>
      <c r="I555" s="938"/>
      <c r="J555" s="938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</row>
    <row r="556" spans="1:23" ht="12.75">
      <c r="A556" s="938"/>
      <c r="B556" s="938"/>
      <c r="C556" s="938"/>
      <c r="D556" s="938"/>
      <c r="E556" s="938"/>
      <c r="F556" s="938"/>
      <c r="G556" s="938"/>
      <c r="H556" s="938"/>
      <c r="I556" s="938"/>
      <c r="J556" s="938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</row>
    <row r="557" spans="1:23" ht="12.75">
      <c r="A557" s="938"/>
      <c r="B557" s="938"/>
      <c r="C557" s="938"/>
      <c r="D557" s="938"/>
      <c r="E557" s="938"/>
      <c r="F557" s="938"/>
      <c r="G557" s="938"/>
      <c r="H557" s="938"/>
      <c r="I557" s="938"/>
      <c r="J557" s="938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</row>
    <row r="558" spans="1:23" ht="12.75">
      <c r="A558" s="938"/>
      <c r="B558" s="938"/>
      <c r="C558" s="938"/>
      <c r="D558" s="938"/>
      <c r="E558" s="938"/>
      <c r="F558" s="938"/>
      <c r="G558" s="938"/>
      <c r="H558" s="938"/>
      <c r="I558" s="938"/>
      <c r="J558" s="938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</row>
    <row r="559" spans="1:23" ht="12.75">
      <c r="A559" s="938"/>
      <c r="B559" s="938"/>
      <c r="C559" s="938"/>
      <c r="D559" s="938"/>
      <c r="E559" s="938"/>
      <c r="F559" s="938"/>
      <c r="G559" s="938"/>
      <c r="H559" s="938"/>
      <c r="I559" s="938"/>
      <c r="J559" s="938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</row>
    <row r="560" spans="1:23" ht="12.75">
      <c r="A560" s="938"/>
      <c r="B560" s="938"/>
      <c r="C560" s="938"/>
      <c r="D560" s="938"/>
      <c r="E560" s="938"/>
      <c r="F560" s="938"/>
      <c r="G560" s="938"/>
      <c r="H560" s="938"/>
      <c r="I560" s="938"/>
      <c r="J560" s="938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</row>
    <row r="561" spans="1:23" ht="12.75">
      <c r="A561" s="938"/>
      <c r="B561" s="938"/>
      <c r="C561" s="938"/>
      <c r="D561" s="938"/>
      <c r="E561" s="938"/>
      <c r="F561" s="938"/>
      <c r="G561" s="938"/>
      <c r="H561" s="938"/>
      <c r="I561" s="938"/>
      <c r="J561" s="938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</row>
    <row r="562" spans="1:23" ht="12.75">
      <c r="A562" s="938"/>
      <c r="B562" s="938"/>
      <c r="C562" s="938"/>
      <c r="D562" s="938"/>
      <c r="E562" s="938"/>
      <c r="F562" s="938"/>
      <c r="G562" s="938"/>
      <c r="H562" s="938"/>
      <c r="I562" s="938"/>
      <c r="J562" s="938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</row>
    <row r="563" spans="1:23" ht="12.75">
      <c r="A563" s="938"/>
      <c r="B563" s="938"/>
      <c r="C563" s="938"/>
      <c r="D563" s="938"/>
      <c r="E563" s="938"/>
      <c r="F563" s="938"/>
      <c r="G563" s="938"/>
      <c r="H563" s="938"/>
      <c r="I563" s="938"/>
      <c r="J563" s="938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</row>
    <row r="564" spans="1:23" ht="12.75">
      <c r="A564" s="938"/>
      <c r="B564" s="938"/>
      <c r="C564" s="938"/>
      <c r="D564" s="938"/>
      <c r="E564" s="938"/>
      <c r="F564" s="938"/>
      <c r="G564" s="938"/>
      <c r="H564" s="938"/>
      <c r="I564" s="938"/>
      <c r="J564" s="938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</row>
    <row r="565" spans="1:23" ht="12.75">
      <c r="A565" s="938"/>
      <c r="B565" s="938"/>
      <c r="C565" s="938"/>
      <c r="D565" s="938"/>
      <c r="E565" s="938"/>
      <c r="F565" s="938"/>
      <c r="G565" s="938"/>
      <c r="H565" s="938"/>
      <c r="I565" s="938"/>
      <c r="J565" s="938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</row>
    <row r="566" spans="1:23" ht="12.75">
      <c r="A566" s="938"/>
      <c r="B566" s="938"/>
      <c r="C566" s="938"/>
      <c r="D566" s="938"/>
      <c r="E566" s="938"/>
      <c r="F566" s="938"/>
      <c r="G566" s="938"/>
      <c r="H566" s="938"/>
      <c r="I566" s="938"/>
      <c r="J566" s="938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</row>
    <row r="567" spans="1:23" ht="12.75">
      <c r="A567" s="938"/>
      <c r="B567" s="938"/>
      <c r="C567" s="938"/>
      <c r="D567" s="938"/>
      <c r="E567" s="938"/>
      <c r="F567" s="938"/>
      <c r="G567" s="938"/>
      <c r="H567" s="938"/>
      <c r="I567" s="938"/>
      <c r="J567" s="938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</row>
    <row r="568" spans="1:23" ht="12.75">
      <c r="A568" s="938"/>
      <c r="B568" s="938"/>
      <c r="C568" s="938"/>
      <c r="D568" s="938"/>
      <c r="E568" s="938"/>
      <c r="F568" s="938"/>
      <c r="G568" s="938"/>
      <c r="H568" s="938"/>
      <c r="I568" s="938"/>
      <c r="J568" s="938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</row>
    <row r="569" spans="1:23" ht="12.75">
      <c r="A569" s="938"/>
      <c r="B569" s="938"/>
      <c r="C569" s="938"/>
      <c r="D569" s="938"/>
      <c r="E569" s="938"/>
      <c r="F569" s="938"/>
      <c r="G569" s="938"/>
      <c r="H569" s="938"/>
      <c r="I569" s="938"/>
      <c r="J569" s="938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</row>
    <row r="570" spans="1:23" ht="12.75">
      <c r="A570" s="938"/>
      <c r="B570" s="938"/>
      <c r="C570" s="938"/>
      <c r="D570" s="938"/>
      <c r="E570" s="938"/>
      <c r="F570" s="938"/>
      <c r="G570" s="938"/>
      <c r="H570" s="938"/>
      <c r="I570" s="938"/>
      <c r="J570" s="938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</row>
    <row r="571" spans="1:23" ht="12.75">
      <c r="A571" s="938"/>
      <c r="B571" s="938"/>
      <c r="C571" s="938"/>
      <c r="D571" s="938"/>
      <c r="E571" s="938"/>
      <c r="F571" s="938"/>
      <c r="G571" s="938"/>
      <c r="H571" s="938"/>
      <c r="I571" s="938"/>
      <c r="J571" s="938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</row>
    <row r="572" spans="1:23" ht="12.75">
      <c r="A572" s="938"/>
      <c r="B572" s="938"/>
      <c r="C572" s="938"/>
      <c r="D572" s="938"/>
      <c r="E572" s="938"/>
      <c r="F572" s="938"/>
      <c r="G572" s="938"/>
      <c r="H572" s="938"/>
      <c r="I572" s="938"/>
      <c r="J572" s="938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</row>
    <row r="573" spans="1:23" ht="12.75">
      <c r="A573" s="938"/>
      <c r="B573" s="938"/>
      <c r="C573" s="938"/>
      <c r="D573" s="938"/>
      <c r="E573" s="938"/>
      <c r="F573" s="938"/>
      <c r="G573" s="938"/>
      <c r="H573" s="938"/>
      <c r="I573" s="938"/>
      <c r="J573" s="938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</row>
    <row r="574" spans="1:23" ht="12.75">
      <c r="A574" s="938"/>
      <c r="B574" s="938"/>
      <c r="C574" s="938"/>
      <c r="D574" s="938"/>
      <c r="E574" s="938"/>
      <c r="F574" s="938"/>
      <c r="G574" s="938"/>
      <c r="H574" s="938"/>
      <c r="I574" s="938"/>
      <c r="J574" s="938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</row>
    <row r="575" spans="1:23" ht="12.75">
      <c r="A575" s="938"/>
      <c r="B575" s="938"/>
      <c r="C575" s="938"/>
      <c r="D575" s="938"/>
      <c r="E575" s="938"/>
      <c r="F575" s="938"/>
      <c r="G575" s="938"/>
      <c r="H575" s="938"/>
      <c r="I575" s="938"/>
      <c r="J575" s="938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</row>
    <row r="576" spans="1:23" ht="12.75">
      <c r="A576" s="938"/>
      <c r="B576" s="938"/>
      <c r="C576" s="938"/>
      <c r="D576" s="938"/>
      <c r="E576" s="938"/>
      <c r="F576" s="938"/>
      <c r="G576" s="938"/>
      <c r="H576" s="938"/>
      <c r="I576" s="938"/>
      <c r="J576" s="938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</row>
    <row r="577" spans="1:23" ht="12.75">
      <c r="A577" s="938"/>
      <c r="B577" s="938"/>
      <c r="C577" s="938"/>
      <c r="D577" s="938"/>
      <c r="E577" s="938"/>
      <c r="F577" s="938"/>
      <c r="G577" s="938"/>
      <c r="H577" s="938"/>
      <c r="I577" s="938"/>
      <c r="J577" s="938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</row>
    <row r="578" spans="1:23" ht="12.75">
      <c r="A578" s="938"/>
      <c r="B578" s="938"/>
      <c r="C578" s="938"/>
      <c r="D578" s="938"/>
      <c r="E578" s="938"/>
      <c r="F578" s="938"/>
      <c r="G578" s="938"/>
      <c r="H578" s="938"/>
      <c r="I578" s="938"/>
      <c r="J578" s="938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</row>
    <row r="579" spans="11:23" ht="12.75"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</row>
    <row r="580" spans="11:23" ht="12.75"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</row>
    <row r="581" spans="11:23" ht="12.75"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</row>
    <row r="582" spans="11:23" ht="12.75"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</row>
    <row r="583" spans="11:23" ht="12.75"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</row>
    <row r="584" spans="11:23" ht="12.75"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</row>
    <row r="585" spans="11:23" ht="12.75"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</row>
    <row r="586" spans="11:23" ht="12.75"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</row>
    <row r="587" spans="11:23" ht="12.75"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</row>
    <row r="588" spans="11:23" ht="12.75"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</row>
    <row r="589" spans="11:23" ht="12.75"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</row>
    <row r="590" spans="11:23" ht="12.75"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</row>
    <row r="591" spans="11:23" ht="12.75"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</row>
    <row r="592" spans="11:23" ht="12.75"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</row>
    <row r="593" spans="11:23" ht="12.75"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</row>
    <row r="594" spans="11:23" ht="12.75"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</row>
    <row r="595" spans="11:23" ht="12.75"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</row>
    <row r="596" spans="11:23" ht="12.75"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</row>
    <row r="597" spans="11:23" ht="12.75"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</row>
    <row r="598" spans="11:23" ht="12.75"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</row>
    <row r="599" spans="11:23" ht="12.75"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</row>
    <row r="600" spans="11:23" ht="12.75"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</row>
    <row r="601" spans="11:23" ht="12.75"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</row>
    <row r="602" spans="11:23" ht="12.75"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</row>
    <row r="603" spans="11:23" ht="12.75"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</row>
    <row r="604" spans="11:23" ht="12.75"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</row>
    <row r="605" spans="11:23" ht="12.75"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</row>
    <row r="606" spans="11:23" ht="12.75"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</row>
    <row r="607" spans="11:23" ht="12.75"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</row>
    <row r="608" spans="11:23" ht="12.75"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</row>
    <row r="609" spans="11:23" ht="12.75"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</row>
    <row r="610" spans="11:23" ht="12.75"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</row>
    <row r="611" spans="11:23" ht="12.75"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</row>
    <row r="612" spans="11:23" ht="12.75"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</row>
    <row r="613" spans="11:23" ht="12.75"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</row>
    <row r="614" spans="11:23" ht="12.75"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</row>
    <row r="615" spans="11:23" ht="12.75"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</row>
    <row r="616" spans="11:23" ht="12.75"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</row>
    <row r="617" spans="11:23" ht="12.75"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</row>
    <row r="618" spans="11:23" ht="12.75"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</row>
    <row r="619" spans="11:23" ht="12.75"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</row>
    <row r="620" spans="11:23" ht="12.75"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</row>
    <row r="621" spans="11:23" ht="12.75"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</row>
    <row r="622" spans="11:23" ht="12.75"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</row>
    <row r="623" spans="11:23" ht="12.75"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</row>
    <row r="624" spans="11:23" ht="12.75"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</row>
    <row r="625" spans="11:23" ht="12.75"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</row>
    <row r="626" spans="11:23" ht="12.75"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</row>
    <row r="627" spans="11:23" ht="12.75"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</row>
    <row r="628" spans="11:23" ht="12.75"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</row>
    <row r="629" spans="11:23" ht="12.75"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</row>
    <row r="630" spans="11:23" ht="12.75"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</row>
    <row r="631" spans="11:23" ht="12.75"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</row>
    <row r="632" spans="11:23" ht="12.75"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</row>
    <row r="633" spans="11:23" ht="12.75"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</row>
    <row r="634" spans="11:23" ht="12.75"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</row>
  </sheetData>
  <sheetProtection selectLockedCells="1" selectUnlockedCells="1"/>
  <mergeCells count="19">
    <mergeCell ref="A2:A3"/>
    <mergeCell ref="B2:B3"/>
    <mergeCell ref="C2:C3"/>
    <mergeCell ref="D2:D3"/>
    <mergeCell ref="E2:E3"/>
    <mergeCell ref="F2:F3"/>
    <mergeCell ref="G2:G3"/>
    <mergeCell ref="H2:H3"/>
    <mergeCell ref="A7:B7"/>
    <mergeCell ref="A163:B163"/>
    <mergeCell ref="A186:B186"/>
    <mergeCell ref="A187:B187"/>
    <mergeCell ref="A246:B246"/>
    <mergeCell ref="A255:B255"/>
    <mergeCell ref="A287:B287"/>
    <mergeCell ref="A309:B309"/>
    <mergeCell ref="A331:B331"/>
    <mergeCell ref="A361:B361"/>
    <mergeCell ref="A399:B399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26" sqref="A26"/>
    </sheetView>
  </sheetViews>
  <sheetFormatPr defaultColWidth="9.140625" defaultRowHeight="12.75"/>
  <cols>
    <col min="1" max="2" width="8.7109375" style="4" customWidth="1"/>
    <col min="3" max="3" width="60.57421875" style="4" customWidth="1"/>
    <col min="4" max="16384" width="8.7109375" style="4" customWidth="1"/>
  </cols>
  <sheetData>
    <row r="1" spans="1:16" ht="64.5" customHeight="1">
      <c r="A1" s="15"/>
      <c r="B1" s="10"/>
      <c r="C1" s="10"/>
      <c r="D1" s="10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4" ht="12.75">
      <c r="B2" s="939"/>
      <c r="C2" s="939"/>
      <c r="D2" s="939"/>
    </row>
    <row r="3" spans="2:4" ht="12.75">
      <c r="B3" s="939"/>
      <c r="C3" s="939"/>
      <c r="D3" s="939"/>
    </row>
    <row r="4" spans="2:4" ht="12.75">
      <c r="B4" s="940" t="s">
        <v>415</v>
      </c>
      <c r="C4" s="941" t="s">
        <v>416</v>
      </c>
      <c r="D4" s="942"/>
    </row>
    <row r="5" spans="2:4" ht="12.75">
      <c r="B5" s="943"/>
      <c r="C5" s="944"/>
      <c r="D5" s="942"/>
    </row>
    <row r="6" spans="2:4" ht="12.75" customHeight="1">
      <c r="B6" s="945" t="s">
        <v>417</v>
      </c>
      <c r="C6" s="945"/>
      <c r="D6" s="945"/>
    </row>
    <row r="7" spans="2:4" ht="12.75">
      <c r="B7" s="939"/>
      <c r="C7" s="944"/>
      <c r="D7" s="939"/>
    </row>
    <row r="8" spans="2:4" ht="12.75">
      <c r="B8" s="946" t="s">
        <v>418</v>
      </c>
      <c r="C8" s="946"/>
      <c r="D8" s="946"/>
    </row>
    <row r="9" spans="2:4" ht="12.75">
      <c r="B9" s="946" t="s">
        <v>419</v>
      </c>
      <c r="C9" s="946"/>
      <c r="D9" s="946"/>
    </row>
    <row r="10" spans="2:4" ht="12.75">
      <c r="B10" s="939"/>
      <c r="C10" s="944"/>
      <c r="D10" s="939"/>
    </row>
    <row r="11" spans="2:4" ht="12.75">
      <c r="B11" s="939"/>
      <c r="C11" s="944"/>
      <c r="D11" s="939"/>
    </row>
    <row r="12" spans="2:4" ht="12.75">
      <c r="B12" s="939"/>
      <c r="C12" s="944"/>
      <c r="D12" s="939"/>
    </row>
    <row r="13" spans="2:4" ht="12.75">
      <c r="B13" s="939"/>
      <c r="C13" s="947" t="s">
        <v>420</v>
      </c>
      <c r="D13" s="939"/>
    </row>
    <row r="14" spans="2:4" ht="12.75">
      <c r="B14" s="939"/>
      <c r="C14" s="947"/>
      <c r="D14" s="939"/>
    </row>
    <row r="15" spans="2:4" ht="12.75">
      <c r="B15" s="939"/>
      <c r="C15" s="947"/>
      <c r="D15" s="939"/>
    </row>
    <row r="16" spans="2:4" ht="12.75">
      <c r="B16" s="939"/>
      <c r="C16" s="944"/>
      <c r="D16" s="939"/>
    </row>
    <row r="17" spans="1:4" ht="12.75">
      <c r="A17" s="9" t="s">
        <v>421</v>
      </c>
      <c r="B17" s="9"/>
      <c r="C17" s="9"/>
      <c r="D17" s="939"/>
    </row>
    <row r="18" spans="1:4" ht="12.75">
      <c r="A18" s="9" t="s">
        <v>422</v>
      </c>
      <c r="B18" s="9"/>
      <c r="C18" s="9"/>
      <c r="D18" s="939"/>
    </row>
    <row r="19" spans="2:4" ht="12.75">
      <c r="B19" s="939"/>
      <c r="C19" s="944"/>
      <c r="D19" s="939"/>
    </row>
    <row r="20" spans="2:4" ht="12.75">
      <c r="B20" s="939"/>
      <c r="C20" s="947" t="s">
        <v>423</v>
      </c>
      <c r="D20" s="939"/>
    </row>
    <row r="21" spans="2:15" ht="12.75">
      <c r="B21" s="939"/>
      <c r="C21" s="948"/>
      <c r="D21" s="939"/>
      <c r="N21" s="106"/>
      <c r="O21" s="106"/>
    </row>
    <row r="22" spans="2:15" ht="12.75">
      <c r="B22" s="939"/>
      <c r="C22" s="948" t="s">
        <v>424</v>
      </c>
      <c r="D22" s="939"/>
      <c r="N22" s="106"/>
      <c r="O22" s="106"/>
    </row>
    <row r="23" spans="2:4" ht="12.75">
      <c r="B23" s="939"/>
      <c r="C23" s="948" t="s">
        <v>425</v>
      </c>
      <c r="D23" s="939"/>
    </row>
    <row r="24" spans="2:15" ht="12.75">
      <c r="B24" s="939"/>
      <c r="C24" s="948"/>
      <c r="D24" s="939"/>
      <c r="O24" s="21"/>
    </row>
    <row r="25" spans="2:4" ht="12.75">
      <c r="B25" s="939"/>
      <c r="C25" s="944"/>
      <c r="D25" s="939"/>
    </row>
    <row r="26" spans="1:4" ht="12.75">
      <c r="A26" s="9" t="s">
        <v>426</v>
      </c>
      <c r="B26" s="9"/>
      <c r="C26" s="9"/>
      <c r="D26" s="9"/>
    </row>
    <row r="27" ht="12.75">
      <c r="C27" s="340"/>
    </row>
  </sheetData>
  <sheetProtection selectLockedCells="1" selectUnlockedCells="1"/>
  <mergeCells count="8">
    <mergeCell ref="B6:D6"/>
    <mergeCell ref="B8:D8"/>
    <mergeCell ref="B9:D9"/>
    <mergeCell ref="A17:C17"/>
    <mergeCell ref="A18:C18"/>
    <mergeCell ref="N21:N22"/>
    <mergeCell ref="O21:O22"/>
    <mergeCell ref="A26:D26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2017-04-26T11:07:49Z</dcterms:created>
  <cp:category/>
  <cp:version/>
  <cp:contentType/>
  <cp:contentStatus/>
  <cp:revision>1</cp:revision>
</cp:coreProperties>
</file>