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7"/>
  </bookViews>
  <sheets>
    <sheet name="OPCI DIO" sheetId="1" r:id="rId1"/>
    <sheet name="RnZaduzivanja" sheetId="2" r:id="rId2"/>
    <sheet name="PRIHODI" sheetId="3" r:id="rId3"/>
    <sheet name="RASHODI" sheetId="4" r:id="rId4"/>
    <sheet name="PROJEKCIJE" sheetId="5" r:id="rId5"/>
    <sheet name="Općinsko vijeće" sheetId="6" r:id="rId6"/>
    <sheet name="Upravni odjel" sheetId="7" r:id="rId7"/>
    <sheet name="ZakljucneOd" sheetId="8" r:id="rId8"/>
  </sheets>
  <definedNames>
    <definedName name="_xlnm.Print_Area" localSheetId="0">'OPCI DIO'!$A$1:$O$43</definedName>
    <definedName name="_xlnm.Print_Area" localSheetId="5">'Općinsko vijeće'!$A$1:$E$38</definedName>
    <definedName name="_xlnm.Print_Area_1">'OPCI DIO'!$A$1:$O$43</definedName>
    <definedName name="_xlnm.Print_Area_6">'Općinsko vijeće'!$A$1:$E$38</definedName>
  </definedNames>
  <calcPr fullCalcOnLoad="1"/>
</workbook>
</file>

<file path=xl/sharedStrings.xml><?xml version="1.0" encoding="utf-8"?>
<sst xmlns="http://schemas.openxmlformats.org/spreadsheetml/2006/main" count="853" uniqueCount="420">
  <si>
    <t xml:space="preserve"> </t>
  </si>
  <si>
    <t xml:space="preserve"> Na temelju članka 39. Zakona o Proračunu ( NN broj 87/08, 136/12 i 15/15 ) i članka 34. i </t>
  </si>
  <si>
    <t>35. Statuta Općine Velika Ludina ("Službene novine" Općine Velika Ludina broj  6/09, 7/11, 2/13 i</t>
  </si>
  <si>
    <t>6/14)  Općinsko vijeće Općine Velika Ludina na svojoj 29. sjednici održanoj 31.05.2016. god.</t>
  </si>
  <si>
    <t>donijelo je</t>
  </si>
  <si>
    <t>II. IZMJENE I DOPUNE PRORAČUNA</t>
  </si>
  <si>
    <t>OPĆINE VELIKA LUDINA ZA 2016. GODINU</t>
  </si>
  <si>
    <t>I</t>
  </si>
  <si>
    <t xml:space="preserve">      OPĆI DIO</t>
  </si>
  <si>
    <t>Članak 1.</t>
  </si>
  <si>
    <t>II. Izmjene i dopune Proračuna Općine Velika Ludina za 2016. godinu sastoje se od :</t>
  </si>
  <si>
    <t>A</t>
  </si>
  <si>
    <t xml:space="preserve">   RAČUNA PRIHODA I RASHODA</t>
  </si>
  <si>
    <t>TEKUĆI PLAN ZA 2016.</t>
  </si>
  <si>
    <t>POVEĆANJE+/ SMANJENJE-</t>
  </si>
  <si>
    <t>II. IZMJENE</t>
  </si>
  <si>
    <t xml:space="preserve">       prihodi poslovanja</t>
  </si>
  <si>
    <t xml:space="preserve">       prihodi od prodaje nefinancijske imovine</t>
  </si>
  <si>
    <t>kn bez lp</t>
  </si>
  <si>
    <t xml:space="preserve">      rashodi poslovanja</t>
  </si>
  <si>
    <r>
      <t xml:space="preserve">  </t>
    </r>
    <r>
      <rPr>
        <sz val="10"/>
        <rFont val="Arial"/>
        <family val="2"/>
      </rPr>
      <t xml:space="preserve">    rashodi za nabavu nefinancijske imovine</t>
    </r>
  </si>
  <si>
    <t>B</t>
  </si>
  <si>
    <t>RASPOLOŽIVA SREDSTVA IZ PRETHODNIH GODINA</t>
  </si>
  <si>
    <t xml:space="preserve">    raspoloživa sredstva iz prethodnih godina</t>
  </si>
  <si>
    <t>C</t>
  </si>
  <si>
    <t>RAČUN FINANCIRANJA</t>
  </si>
  <si>
    <t xml:space="preserve">  neto financiranje</t>
  </si>
  <si>
    <t xml:space="preserve">  višak / manjak + raspoloživa sredstva iz prethodnih godina +</t>
  </si>
  <si>
    <t xml:space="preserve">                                         Članak 2.</t>
  </si>
  <si>
    <t xml:space="preserve">Prihodi i rashodi te primici i izdaci po ekonomskoj klasifikaciji utvrđuje se u Računu prihoda </t>
  </si>
  <si>
    <r>
      <t xml:space="preserve"> </t>
    </r>
    <r>
      <rPr>
        <sz val="10"/>
        <rFont val="Arial"/>
        <family val="2"/>
      </rPr>
      <t>i rashoda i Računu financiranja za 2016. godinu kako slijedi:</t>
    </r>
  </si>
  <si>
    <t>RASPOLOŽIVA SREDSTVA IZ PRETHODNE GODINE</t>
  </si>
  <si>
    <t>6/14)  Općinsko vijeće Općine Velika Ludina na svojoj 29. sjednici održanoj _______2016. god.</t>
  </si>
  <si>
    <t>Broj konta</t>
  </si>
  <si>
    <t>Naziv izdataka</t>
  </si>
  <si>
    <t>VLASTITI IZVORI</t>
  </si>
  <si>
    <t>Rezultat poslovanja</t>
  </si>
  <si>
    <t>Višak prihoda</t>
  </si>
  <si>
    <t>RAČUN ZADUŽIVANJA</t>
  </si>
  <si>
    <t>Naziv</t>
  </si>
  <si>
    <t>PRIMICI OD FINANCIJSKE IMOVINE I ZADUŽIVANJA</t>
  </si>
  <si>
    <t>IZDACI ZA FINANCIJSKU IMOVINU I OTPLATE ZAJMOVA</t>
  </si>
  <si>
    <t>PRIHODI POSLOVANJA</t>
  </si>
  <si>
    <t>Naziv prihoda</t>
  </si>
  <si>
    <t>PRIHODI UKUPNO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</si>
  <si>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</si>
  <si>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</si>
  <si>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</si>
  <si>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</si>
  <si>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</si>
  <si>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Kapitalne pomoći od institucija i tijela Europske unije</t>
  </si>
  <si>
    <t>Pomoći iz Proračuna</t>
  </si>
  <si>
    <t>Tekuće pomoći od HZMO, HZZ, HZZO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</si>
  <si>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</si>
  <si>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</si>
  <si>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</si>
  <si>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</si>
  <si>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</si>
  <si>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</si>
  <si>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Donacije od pravnih fizičkih osoba izvan općeg proračuna</t>
  </si>
  <si>
    <t>Kapitalne donacije od ostalih subjekata izvan općeg proračuna</t>
  </si>
  <si>
    <t>Kazne, upravne mjere i ostali prihodi</t>
  </si>
  <si>
    <t>Kazne za prekršaje</t>
  </si>
  <si>
    <t>PRIHODI OD PRODAJE NEFINANCIJSKE IMOVINE</t>
  </si>
  <si>
    <t>Prihodi od prodaje neproizv. imovine</t>
  </si>
  <si>
    <t>Prihodi od prodaje materijalne imovine - prirodnih bogatstava-POLJOPRIVREDNO ZEMLJIŠTE</t>
  </si>
  <si>
    <t>Prihodi od prodaje materijalne imovine - prirodnih bogatstava-GRAĐEVINSKO ZEMLJIŠTE</t>
  </si>
  <si>
    <t>Prihodi od prodaje proizv. dugotrajne imovine</t>
  </si>
  <si>
    <t>Prihodi od prodaje građevinskih objekata-POSLOVNI OBJEKTI</t>
  </si>
  <si>
    <t>Prihodi od prodaje građevinskih objekata-STAMBENI OBJEKTI</t>
  </si>
  <si>
    <t>RASHODI POSLOVANJA</t>
  </si>
  <si>
    <t>Naziv rashoda</t>
  </si>
  <si>
    <t>UKUPNO RASHODI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</si>
  <si>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</si>
  <si>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</si>
  <si>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</si>
  <si>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</si>
  <si>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</si>
  <si>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</si>
  <si>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</si>
  <si>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Naknada troškova osobama izan radnog odnosa</t>
  </si>
  <si>
    <t>Ostali nespomenuti rashodi poslovanja</t>
  </si>
  <si>
    <t>Financijski rashodi</t>
  </si>
  <si>
    <t>Ostali financijski rashodi</t>
  </si>
  <si>
    <t>Subvencije</t>
  </si>
  <si>
    <t>Subvencije trgovačkim društvima izvan javnog sektora</t>
  </si>
  <si>
    <t>Subvencije u poljoprivredi</t>
  </si>
  <si>
    <t>Pomoći unutar općeg proračuna</t>
  </si>
  <si>
    <t>Prijenos proračunskom  korisniku iz nadležnog proračuna za finaciranje redovne djelatnosti -  Vrtić Velika  Ludina</t>
  </si>
  <si>
    <t>Prijenos proračunskom  korisniku iz nadležnog proračuna za finaciranje redovne djelatnosti -  Knjižnica i čitaonica V. Ludina</t>
  </si>
  <si>
    <t xml:space="preserve">Naknade građanima i kućanstvima na temelju osiguranja i druge naknade </t>
  </si>
  <si>
    <t>Naknade građanima i kućanstvima iz Proračuna</t>
  </si>
  <si>
    <t>Ostali rashodi</t>
  </si>
  <si>
    <t>Tekuće donacije</t>
  </si>
  <si>
    <t>Kapitalne donacije</t>
  </si>
  <si>
    <t>Kazne, penali i naknade štete</t>
  </si>
  <si>
    <t>RASHODI ZA NABAVU NEFINANCIJSKE IMOVINE</t>
  </si>
  <si>
    <t>Rashodi za nabavu neproizvedene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</si>
  <si>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</si>
  <si>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</si>
  <si>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</si>
  <si>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</si>
  <si>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</si>
  <si>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Ulaganje u računalne programe</t>
  </si>
  <si>
    <t>PROJEKCIJE PRORAČUNA ZA 2017. i 2018. godinu</t>
  </si>
  <si>
    <r>
      <t>V</t>
    </r>
    <r>
      <rPr>
        <b/>
        <i/>
        <sz val="10"/>
        <rFont val="Arial"/>
        <family val="2"/>
      </rPr>
      <t>RSTA PRIHODA / PRIMITAKA</t>
    </r>
  </si>
  <si>
    <t>plan za     2016.</t>
  </si>
  <si>
    <t>projekcija za 2017.</t>
  </si>
  <si>
    <t>projekcija za 2018.</t>
  </si>
  <si>
    <t>UKUPNO PRIHODI I PRIMICI</t>
  </si>
  <si>
    <t>Prihodi od imovine</t>
  </si>
  <si>
    <t>Donacije od pravnih i fizičkih osoba izvan općeg proračuna</t>
  </si>
  <si>
    <t>VRSTA RASHODA / IZDATAKA</t>
  </si>
  <si>
    <t>UKUPNO RASHODI I IZDACI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</si>
  <si>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</si>
  <si>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</si>
  <si>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RAZDJEL 001</t>
  </si>
  <si>
    <t>OPĆINSKO  VIJEĆE</t>
  </si>
  <si>
    <t>GLAVA  00101</t>
  </si>
  <si>
    <t>OPĆINSKO VIJEĆE</t>
  </si>
  <si>
    <t xml:space="preserve">Donošenje akata i mjera iz djelokruga predstavničkog,izvršnog tijela i mjesne samouprave                                              </t>
  </si>
  <si>
    <t>Aktivnost:    A100101</t>
  </si>
  <si>
    <t xml:space="preserve">Predstavnička i izvršna tijela                  </t>
  </si>
  <si>
    <t>Funkcija:0100 Opće javne usluge</t>
  </si>
  <si>
    <t xml:space="preserve">           Izvor: </t>
  </si>
  <si>
    <t>Prihodi za posebne namjene</t>
  </si>
  <si>
    <t>Rashodi poslovanja</t>
  </si>
  <si>
    <t>Rashodi za usluge</t>
  </si>
  <si>
    <t>Ostali rashodi poslovanja</t>
  </si>
  <si>
    <t>Program 1002</t>
  </si>
  <si>
    <t>Aktivnost:    A100201</t>
  </si>
  <si>
    <t>Osnovne funkcije stranaka</t>
  </si>
  <si>
    <t xml:space="preserve">            Izvor:</t>
  </si>
  <si>
    <t>Donacije i ostali rashodi</t>
  </si>
  <si>
    <t>Tekuće donacije u novcu</t>
  </si>
  <si>
    <t>Aktivnost:    A100202</t>
  </si>
  <si>
    <t>Dan općine</t>
  </si>
  <si>
    <t>Aktivnost:    A100203</t>
  </si>
  <si>
    <t>Održavanje izbora</t>
  </si>
  <si>
    <t>RAZDJEL 002</t>
  </si>
  <si>
    <t>JEDINSTVENI UPRAVNI ODJEL</t>
  </si>
  <si>
    <t>JEDINSTVENI  UPRAVNI  ODJEL</t>
  </si>
  <si>
    <t>Program :1003 Jedinstveni upravni odjel</t>
  </si>
  <si>
    <t>Aktivnost: A100301</t>
  </si>
  <si>
    <t>Funkcija:01 Opće javne usluge</t>
  </si>
  <si>
    <t xml:space="preserve">           Izvor:</t>
  </si>
  <si>
    <t>Opći prihodi i primici i prihodi za posebne namjene</t>
  </si>
  <si>
    <t>Plaće (Bruto)</t>
  </si>
  <si>
    <t>Plaće za redovni rad</t>
  </si>
  <si>
    <t>Plaće za vježbenike</t>
  </si>
  <si>
    <t>Doprinosi na plaću</t>
  </si>
  <si>
    <t>Doprinosi za mirovinsko osiguranje</t>
  </si>
  <si>
    <t>Doprinosi za obvezno zdravstveno osiguranje</t>
  </si>
  <si>
    <t>Doprinosi za obvezno osiguranje u slučaju nezaposlenosti</t>
  </si>
  <si>
    <t xml:space="preserve">Naknade troškova zaposlenima </t>
  </si>
  <si>
    <t>Naknade troškova zaposlenima (dnevnice)</t>
  </si>
  <si>
    <t>Službena putovanja (privatni auto u službene svrhe)</t>
  </si>
  <si>
    <t>Naknada za prijevoz na posao i s posla</t>
  </si>
  <si>
    <t>Seminari, savjetovanja, simpoziji</t>
  </si>
  <si>
    <t>Tečajevi i stručni ispiti</t>
  </si>
  <si>
    <r>
      <t>Ak</t>
    </r>
    <r>
      <rPr>
        <b/>
        <sz val="8"/>
        <color indexed="8"/>
        <rFont val="Arial"/>
        <family val="2"/>
      </rPr>
      <t>tivnost:A00302</t>
    </r>
  </si>
  <si>
    <t xml:space="preserve">             Izvor:</t>
  </si>
  <si>
    <t xml:space="preserve">Uredski materijal </t>
  </si>
  <si>
    <t>Literatura (publikacije, glasila, časopis, knjige i ostalo)</t>
  </si>
  <si>
    <t>Materijal i sredstva za čišćenje i održavanje</t>
  </si>
  <si>
    <t>Ostali materijal za potrebe redovnog poslovanja</t>
  </si>
  <si>
    <t>Električna energija</t>
  </si>
  <si>
    <t>Plin</t>
  </si>
  <si>
    <t>Motorni benzin i dizel gorivo</t>
  </si>
  <si>
    <t>Materijal i dijelovi za održavanje transportnih sredstava</t>
  </si>
  <si>
    <t>Ostali materijal i dijelovi za tekuće i investicijsko održavanje-dom</t>
  </si>
  <si>
    <t>Sitni inventar</t>
  </si>
  <si>
    <t>Auto gume</t>
  </si>
  <si>
    <t>Službena, radna i zaštitna odjeća</t>
  </si>
  <si>
    <t>Usluge telefona, pošte i prijevoza</t>
  </si>
  <si>
    <t>Usluge telefona i telefaksa</t>
  </si>
  <si>
    <t>Usluge interneta</t>
  </si>
  <si>
    <t>Poštarina</t>
  </si>
  <si>
    <t>Usluge tekućeg i investicijskog održavanbja opreme</t>
  </si>
  <si>
    <t>Usluge tekućeg i investicijskog održavanja prijevoznih sredstava</t>
  </si>
  <si>
    <t>Usluge promiđbe i informiranja</t>
  </si>
  <si>
    <t>Elektronski mediji-Mreža TV, Jabuka TV</t>
  </si>
  <si>
    <t>Usluga objave čestitki</t>
  </si>
  <si>
    <t>Tisak-Moslavački list</t>
  </si>
  <si>
    <t>Objava oglasa</t>
  </si>
  <si>
    <t>Komunalne usluge</t>
  </si>
  <si>
    <t>Opskrba vodom</t>
  </si>
  <si>
    <t>Iznošenje i odvoz smeća</t>
  </si>
  <si>
    <t>Naplata javne rasvjete</t>
  </si>
  <si>
    <t>Intelektualne i osobne usluge</t>
  </si>
  <si>
    <t>Autorski honorari</t>
  </si>
  <si>
    <t>Ugovori o djelu</t>
  </si>
  <si>
    <t>Usluge javnog bilježnika</t>
  </si>
  <si>
    <t>Usluge odvjetnika i pravnog savjetovanja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</si>
  <si>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</si>
  <si>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</si>
  <si>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</si>
  <si>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</si>
  <si>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</si>
  <si>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Ostale računalne usluge</t>
  </si>
  <si>
    <t>Ostale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</si>
  <si>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</si>
  <si>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</si>
  <si>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</si>
  <si>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</si>
  <si>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</si>
  <si>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Premije osiguranja</t>
  </si>
  <si>
    <t>Premija osiguranja prijevoznih sredstava</t>
  </si>
  <si>
    <t>Premija osiguranja ostale imovine-objekti</t>
  </si>
  <si>
    <t>Premije osiguranja zaposlenih</t>
  </si>
  <si>
    <t>Reprezentacija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</si>
  <si>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</si>
  <si>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</si>
  <si>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</si>
  <si>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</si>
  <si>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</si>
  <si>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</si>
  <si>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r>
      <t>Ak</t>
    </r>
    <r>
      <rPr>
        <b/>
        <sz val="8"/>
        <color indexed="8"/>
        <rFont val="Arial"/>
        <family val="2"/>
      </rPr>
      <t>tivnost:A00303</t>
    </r>
  </si>
  <si>
    <t>Izvor:</t>
  </si>
  <si>
    <t>Bankarske usluge i usluge platnog prometa</t>
  </si>
  <si>
    <t>Držani proračun 5%</t>
  </si>
  <si>
    <t>Usluge Moslavina 5%</t>
  </si>
  <si>
    <t xml:space="preserve">Zatezne kamate </t>
  </si>
  <si>
    <t>KAPITALNI PROJEKT</t>
  </si>
  <si>
    <t>Rashodi za nabavu dugotrajne neproizvodne imovine</t>
  </si>
  <si>
    <t>K100301</t>
  </si>
  <si>
    <t xml:space="preserve">              Izvor:</t>
  </si>
  <si>
    <t>Rashodi za nabavu nefinancijske imovine</t>
  </si>
  <si>
    <t>Rashodi za nabavu dugotrajne neproizvedne imovine</t>
  </si>
  <si>
    <t>Materijalna imovina-prirodna bogatstva</t>
  </si>
  <si>
    <t>Ostala zemljišta</t>
  </si>
  <si>
    <t>Ostrala nematerijalna imovina-prijekti</t>
  </si>
  <si>
    <t>Ostrala nematerijalna imovina-izmjera ceste za struju Ruškovica)</t>
  </si>
  <si>
    <t>Program 1004:  Upravljanje imovinom</t>
  </si>
  <si>
    <t xml:space="preserve">Aktivnost: A 100401   </t>
  </si>
  <si>
    <t>Održavanje zgrada za redovno korištenje</t>
  </si>
  <si>
    <t xml:space="preserve">                Izvor:</t>
  </si>
  <si>
    <t xml:space="preserve">Kapitalni projekt:     </t>
  </si>
  <si>
    <t xml:space="preserve">Uređenje pučkih domova-Grabrov potok </t>
  </si>
  <si>
    <t xml:space="preserve"> K 100401  </t>
  </si>
  <si>
    <t xml:space="preserve">               Izvor:</t>
  </si>
  <si>
    <t>Rashodi za nabavu dugotrajne proizvedne imovine</t>
  </si>
  <si>
    <t>Uređenje pučkih domova-Kompator</t>
  </si>
  <si>
    <t xml:space="preserve"> K 100402    </t>
  </si>
  <si>
    <t>Program:1005 Razvoj i sigurnost prometa</t>
  </si>
  <si>
    <t>Županijska cesta 3158 Okoli</t>
  </si>
  <si>
    <t xml:space="preserve"> K 100501</t>
  </si>
  <si>
    <t>Funkcija:04 Ekonomski poslovi</t>
  </si>
  <si>
    <t>Županijska cesta 3124 Vidrenjak</t>
  </si>
  <si>
    <t xml:space="preserve"> K 100502</t>
  </si>
  <si>
    <t xml:space="preserve">Program:1006 </t>
  </si>
  <si>
    <t>Opremanje uredskog prostora</t>
  </si>
  <si>
    <t>Rashodi za nabavu dugotrajne proizvodne imovine</t>
  </si>
  <si>
    <t>K100601</t>
  </si>
  <si>
    <t>Uredska oprema i namještaj</t>
  </si>
  <si>
    <t>Nematerijalna proizvedna imovina</t>
  </si>
  <si>
    <t>VATROGASTVO I CIVILNA ZAŠTITA</t>
  </si>
  <si>
    <t>Program 1007:  Organiziranje i provođenje zaštite i spašavanja</t>
  </si>
  <si>
    <t xml:space="preserve">Aktivnost: A 100701    </t>
  </si>
  <si>
    <t>Osnovna djelatnost zaštite od požara    VZO općine</t>
  </si>
  <si>
    <t>Funkcija: 03 Javni red i sigurnost</t>
  </si>
  <si>
    <t xml:space="preserve">                  Izvor:</t>
  </si>
  <si>
    <t xml:space="preserve">Tekuće donacije </t>
  </si>
  <si>
    <t xml:space="preserve">Aktivnost: A 100702    </t>
  </si>
  <si>
    <t>Civilna zaštita</t>
  </si>
  <si>
    <t xml:space="preserve">Aktivnost: A 100703    </t>
  </si>
  <si>
    <t>Hrvatska gorska služba spašavanja</t>
  </si>
  <si>
    <t>KOMUNALNA  INFRASTRUKTURA</t>
  </si>
  <si>
    <t>Program 1008:  Održavanje objekata i uređaja komunalne infrastrukture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</si>
  <si>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</si>
  <si>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</si>
  <si>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Funkcija: 04 Ekonomski poslovi</t>
  </si>
  <si>
    <t xml:space="preserve">Aktivnost: A 100802                 </t>
  </si>
  <si>
    <t xml:space="preserve">Održavanje cesta u zimskim uvjetima                  </t>
  </si>
  <si>
    <t xml:space="preserve">Aktivnost: A 100803                      </t>
  </si>
  <si>
    <t xml:space="preserve">Održavanje javnih i zelenih površina </t>
  </si>
  <si>
    <t xml:space="preserve">               </t>
  </si>
  <si>
    <t xml:space="preserve">Aktivnost: A 100804    </t>
  </si>
  <si>
    <t xml:space="preserve"> Rashodi za uređaje i javnu rasvjetu</t>
  </si>
  <si>
    <t>Aktivnost A100805</t>
  </si>
  <si>
    <t>Popravak i nabava prometnih znakova</t>
  </si>
  <si>
    <r>
      <t>Funkcija</t>
    </r>
    <r>
      <rPr>
        <sz val="8"/>
        <color indexed="8"/>
        <rFont val="Arial"/>
        <family val="2"/>
      </rPr>
      <t xml:space="preserve">: </t>
    </r>
    <r>
      <rPr>
        <b/>
        <sz val="8"/>
        <color indexed="8"/>
        <rFont val="Arial"/>
        <family val="2"/>
      </rPr>
      <t>04 Ekonomski poslovi</t>
    </r>
  </si>
  <si>
    <t xml:space="preserve">GOSPODARSTVO                                         </t>
  </si>
  <si>
    <t>Program 1009:  Potpora u poljoprivredi</t>
  </si>
  <si>
    <t xml:space="preserve">Aktivnost: A 100901  </t>
  </si>
  <si>
    <t>Poticaji u poljoprivredi</t>
  </si>
  <si>
    <t>Subvencije poljoprivrednicima</t>
  </si>
  <si>
    <t xml:space="preserve">Aktivnost: A 100902  </t>
  </si>
  <si>
    <t>Sufinanciranje troška osjemenjivanja krava plotkinja</t>
  </si>
  <si>
    <t xml:space="preserve">Aktivnost: A100903                                                            </t>
  </si>
  <si>
    <t xml:space="preserve">Naknada štete      </t>
  </si>
  <si>
    <t>Funkcija: 04 Opće javne usluge</t>
  </si>
  <si>
    <t>pomoći</t>
  </si>
  <si>
    <t xml:space="preserve">Naknada štete </t>
  </si>
  <si>
    <t>Program 1010 Jačanje gospodarstva</t>
  </si>
  <si>
    <t xml:space="preserve">Aktivnost: A 101001  </t>
  </si>
  <si>
    <t>Sufinanciranje kamata</t>
  </si>
  <si>
    <t>sufinanciranje kamata</t>
  </si>
  <si>
    <t>ŠKOLSTVO</t>
  </si>
  <si>
    <t>Program 1011: Javne potrebe iznad standarda u školstvu</t>
  </si>
  <si>
    <t xml:space="preserve">Aktivnost: A101101  </t>
  </si>
  <si>
    <t xml:space="preserve"> Sufinanciranje troškova školske kuhinje</t>
  </si>
  <si>
    <t xml:space="preserve">  u OSNOVNOJ ŠKOLI LUDINA</t>
  </si>
  <si>
    <t>Funkcija: 09 Obrazovanje</t>
  </si>
  <si>
    <t xml:space="preserve">                 Izvor:</t>
  </si>
  <si>
    <t xml:space="preserve">Aktivnost A 101102:   </t>
  </si>
  <si>
    <t xml:space="preserve"> Ostale tekuće donacije-škola plivanja</t>
  </si>
  <si>
    <t xml:space="preserve">   </t>
  </si>
  <si>
    <t>OSNOVNA ŠKOLA LUDINA</t>
  </si>
  <si>
    <r>
      <t>T</t>
    </r>
    <r>
      <rPr>
        <sz val="8"/>
        <color indexed="8"/>
        <rFont val="Arial"/>
        <family val="2"/>
      </rPr>
      <t xml:space="preserve">ekuće donacije </t>
    </r>
  </si>
  <si>
    <t xml:space="preserve">Aktivnost A 101103: </t>
  </si>
  <si>
    <t>Stipendije i školarine</t>
  </si>
  <si>
    <t>Naknade građanima i kućanstvima na temelju osiguranja i druge naknade</t>
  </si>
  <si>
    <t>Ostale naknade građanima i kućanstvima iz proračuna</t>
  </si>
  <si>
    <t xml:space="preserve">Aktivnost A 101104: </t>
  </si>
  <si>
    <t>Sufinanciranje učeničkih domova</t>
  </si>
  <si>
    <t>SOCIJALNA SKRB</t>
  </si>
  <si>
    <t>Program 1012: Socijalna skrb</t>
  </si>
  <si>
    <t xml:space="preserve">Aktivnost A 101201:                        </t>
  </si>
  <si>
    <t xml:space="preserve">Pomoć za stanovanje, jednokratne pomoći   </t>
  </si>
  <si>
    <t>Funkcija: 10 Socijalna skrb</t>
  </si>
  <si>
    <t>Naknade građanima i kućanstvima u novcu</t>
  </si>
  <si>
    <t xml:space="preserve">Aktivnost A 101201:                  </t>
  </si>
  <si>
    <t xml:space="preserve">Jednokratne novčane pomoći roditeljima-novorođenčad </t>
  </si>
  <si>
    <t xml:space="preserve">Aktivnost A 101201:         </t>
  </si>
  <si>
    <t xml:space="preserve">Podmirenje troškova drva za ogrijev   </t>
  </si>
  <si>
    <t>Program 1013: Zaštita, očuvanje i unapređenje zdravlja</t>
  </si>
  <si>
    <t xml:space="preserve">Aktivnost: A 101301 </t>
  </si>
  <si>
    <t>Deratizacija</t>
  </si>
  <si>
    <t>Funkcija: 07 Zdravstvo</t>
  </si>
  <si>
    <t>Aktivnost: A 101302</t>
  </si>
  <si>
    <t>Sanitarno-higijeničarski poslovi</t>
  </si>
  <si>
    <t xml:space="preserve">Aktivnost: A 101303 </t>
  </si>
  <si>
    <t>Troškovi prijevoza laboratorijskih uzoraka</t>
  </si>
  <si>
    <t xml:space="preserve">Funkcija:07 Zdravstvo </t>
  </si>
  <si>
    <t xml:space="preserve">PROGRAMSKA DJELATNOST SPORTA    </t>
  </si>
  <si>
    <t>Program 1014: Razvoj sporta i rekreacije</t>
  </si>
  <si>
    <t xml:space="preserve">Aktivnost A 101401    </t>
  </si>
  <si>
    <t xml:space="preserve"> NK " Sokol " </t>
  </si>
  <si>
    <t>Funkcija :08  Rekreacija, kultura i religija</t>
  </si>
  <si>
    <t xml:space="preserve">               Izvor: </t>
  </si>
  <si>
    <t xml:space="preserve">Aktivnost A 101402   </t>
  </si>
  <si>
    <t xml:space="preserve"> RK " Laurus " </t>
  </si>
  <si>
    <t xml:space="preserve">Aktivnost A 101403  </t>
  </si>
  <si>
    <t xml:space="preserve">   "Šaran"športsko ribolovna udruga</t>
  </si>
  <si>
    <t xml:space="preserve">Aktivnost A 101404   </t>
  </si>
  <si>
    <t>Ostala sportska društva</t>
  </si>
  <si>
    <t xml:space="preserve">ZAŠTITA OKOLIŠA    </t>
  </si>
  <si>
    <t>Program 1015: Zaštita okoliša</t>
  </si>
  <si>
    <t xml:space="preserve">Aktivnost A 101501   </t>
  </si>
  <si>
    <t>Odvoz i zbrinjavanje otpada, sanacija komunalne deponije</t>
  </si>
  <si>
    <t>Funkcija : 05 Zaštita okoliša</t>
  </si>
  <si>
    <t xml:space="preserve">Aktivnost A 101502  </t>
  </si>
  <si>
    <t xml:space="preserve"> Dimnjačarske i ekološke usluge</t>
  </si>
  <si>
    <t xml:space="preserve">Aktivnost A 101503   </t>
  </si>
  <si>
    <t>Čišćenje smetlišta</t>
  </si>
  <si>
    <t xml:space="preserve">Kapitalni projekt:    </t>
  </si>
  <si>
    <t xml:space="preserve">Izgradnja reciklažnog dvorišta </t>
  </si>
  <si>
    <t xml:space="preserve">K 101501  </t>
  </si>
  <si>
    <t>Pomoći</t>
  </si>
  <si>
    <t>Aktivnost: A 101506</t>
  </si>
  <si>
    <t>Zbrinjavanje ambalažnog otpada</t>
  </si>
  <si>
    <t xml:space="preserve"> DJELATNOST KULTURE        </t>
  </si>
  <si>
    <t>Program 1016:  Obnova sakralnih objekata</t>
  </si>
  <si>
    <t xml:space="preserve">Aktivnost A 101601   </t>
  </si>
  <si>
    <t xml:space="preserve"> Crkva Sv. Mihaela u V. Ludini</t>
  </si>
  <si>
    <r>
      <t>Funkcija: 08 Rekreacija, kultura i religij</t>
    </r>
    <r>
      <rPr>
        <b/>
        <sz val="10"/>
        <color indexed="8"/>
        <rFont val="Arial"/>
        <family val="2"/>
      </rPr>
      <t>a</t>
    </r>
  </si>
  <si>
    <t>Program 1017: Program očuvanja kulturne baštine</t>
  </si>
  <si>
    <t xml:space="preserve">Aktivnost A 101701    </t>
  </si>
  <si>
    <t xml:space="preserve">  KUD-a "Mijo Stuparić" </t>
  </si>
  <si>
    <t>Funkcija: 08 Rekreacija, kultura i religija</t>
  </si>
  <si>
    <t>RAZVOJ CIVILNOG DRUŠTVA</t>
  </si>
  <si>
    <t>Program 1018: Razvoj civilnog društva</t>
  </si>
  <si>
    <t>Aktivnost A 101801:</t>
  </si>
  <si>
    <t xml:space="preserve"> UHVIBDR Velika Ludina</t>
  </si>
  <si>
    <t>Aktivnost A 101802:</t>
  </si>
  <si>
    <t xml:space="preserve"> LAG Moslavina</t>
  </si>
  <si>
    <t>Funkcija: 10  Socijalna skrb</t>
  </si>
  <si>
    <t xml:space="preserve">Aktivnost A 101803 : </t>
  </si>
  <si>
    <t xml:space="preserve"> Humanitarna djelatnost Crvenog križa</t>
  </si>
  <si>
    <t xml:space="preserve">Aktivnost A 101804 : </t>
  </si>
  <si>
    <t xml:space="preserve"> Udruženje slijepih</t>
  </si>
  <si>
    <t>Aktivnost A 101805 :</t>
  </si>
  <si>
    <t>OSI Udruga osoba s invaliditetom</t>
  </si>
  <si>
    <t>Aktivnost A 101806 :</t>
  </si>
  <si>
    <t>Udruga stočara, voćara, vinogradara i…</t>
  </si>
  <si>
    <t>Aktivnost A 101807 :</t>
  </si>
  <si>
    <t>Ostale udruge</t>
  </si>
  <si>
    <t>GLAVA  00206</t>
  </si>
  <si>
    <t xml:space="preserve">JAVNE USTANOVE PREDŠKOLSKOG ODGOJA I OSNOVNOG OBRAZOVANJA   </t>
  </si>
  <si>
    <t>Program 1018:  Program predškolskog odgoja</t>
  </si>
  <si>
    <t xml:space="preserve">Aktivnost A 101801               </t>
  </si>
  <si>
    <t xml:space="preserve">Odgojno i administrativno tehničko osoblje   </t>
  </si>
  <si>
    <t>DJEČJI VRTIĆ LUDINA</t>
  </si>
  <si>
    <r>
      <t>F</t>
    </r>
    <r>
      <rPr>
        <b/>
        <sz val="8"/>
        <color indexed="8"/>
        <rFont val="Arial"/>
        <family val="2"/>
      </rPr>
      <t>unkcija: 09 Obrazovanje</t>
    </r>
  </si>
  <si>
    <t>36 (4126)</t>
  </si>
  <si>
    <t>Nematerijalna imovina-projekt proširenja vrtića</t>
  </si>
  <si>
    <t xml:space="preserve">36 (4126) </t>
  </si>
  <si>
    <t>Nematerijalna imovina-geodetski snimak vrtića</t>
  </si>
  <si>
    <t>GLAVA  00209</t>
  </si>
  <si>
    <t>Program 1019: Program javnih potreba u kulturi</t>
  </si>
  <si>
    <t xml:space="preserve">Aktivnost A 101901:   </t>
  </si>
  <si>
    <t xml:space="preserve"> Administrativno i tehničko osoblje</t>
  </si>
  <si>
    <t xml:space="preserve">KNJIŽNICA I ČITAONICA VELIKA LUDINA  </t>
  </si>
  <si>
    <t>Plaće za redovan rad</t>
  </si>
  <si>
    <t>Rashodi za nabavu proizv. dugotrajne imov.</t>
  </si>
  <si>
    <t>367 (4221)</t>
  </si>
  <si>
    <t>Oprema i namještaj</t>
  </si>
  <si>
    <t>Knjige u knjižnici</t>
  </si>
  <si>
    <t>III</t>
  </si>
  <si>
    <t>ZAKLJUČNE ODREDBE</t>
  </si>
  <si>
    <t xml:space="preserve"> II. Izmjene i dopune Proračuna  Općine Velika Ludina za 2016. godinu stupaju na snagu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</si>
  <si>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osmog dana od dana objave u "Službenim novinama" Općine Velika Ludina.</t>
  </si>
  <si>
    <t>OPĆINSKO VIJEĆE OPĆINE VELIKA LUDINA</t>
  </si>
  <si>
    <t>KLASA:400-06/16-01/03</t>
  </si>
  <si>
    <t>URBROJ:2176/19-02-16-1</t>
  </si>
  <si>
    <t xml:space="preserve">                                                                           Predsjednik:</t>
  </si>
  <si>
    <t>_______________________</t>
  </si>
  <si>
    <t>Vjekoslav Kamenščak</t>
  </si>
  <si>
    <t>Velika Ludina, 31.05.2016.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</si>
</sst>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"/>
    <numFmt numFmtId="167" formatCode="_-* #,##0.00\ _k_n_-;\-* #,##0.00\ _k_n_-;_-* \-??\ _k_n_-;_-@_-"/>
    <numFmt numFmtId="168" formatCode="0"/>
    <numFmt numFmtId="169" formatCode="0.00"/>
  </numFmts>
  <fonts count="2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06">
    <xf numFmtId="164" fontId="0" fillId="0" borderId="0" xfId="0" applyAlignment="1">
      <alignment/>
    </xf>
    <xf numFmtId="164" fontId="0" fillId="0" borderId="0" xfId="20" applyAlignment="1">
      <alignment horizontal="center"/>
      <protection/>
    </xf>
    <xf numFmtId="164" fontId="1" fillId="0" borderId="0" xfId="20" applyFont="1">
      <alignment/>
      <protection/>
    </xf>
    <xf numFmtId="166" fontId="0" fillId="0" borderId="0" xfId="20" applyNumberFormat="1">
      <alignment/>
      <protection/>
    </xf>
    <xf numFmtId="164" fontId="0" fillId="0" borderId="0" xfId="20">
      <alignment/>
      <protection/>
    </xf>
    <xf numFmtId="164" fontId="0" fillId="0" borderId="0" xfId="20" applyAlignment="1">
      <alignment vertical="top"/>
      <protection/>
    </xf>
    <xf numFmtId="164" fontId="0" fillId="0" borderId="0" xfId="20" applyFont="1" applyFill="1" applyBorder="1" applyAlignment="1">
      <alignment/>
      <protection/>
    </xf>
    <xf numFmtId="164" fontId="0" fillId="0" borderId="0" xfId="20" applyFont="1" applyBorder="1" applyAlignment="1" applyProtection="1">
      <alignment horizontal="left" vertical="top"/>
      <protection locked="0"/>
    </xf>
    <xf numFmtId="164" fontId="0" fillId="0" borderId="0" xfId="20" applyFont="1" applyBorder="1" applyAlignment="1" applyProtection="1">
      <alignment horizontal="left"/>
      <protection locked="0"/>
    </xf>
    <xf numFmtId="164" fontId="0" fillId="0" borderId="0" xfId="20" applyFont="1" applyBorder="1" applyAlignment="1" applyProtection="1">
      <alignment horizontal="center"/>
      <protection locked="0"/>
    </xf>
    <xf numFmtId="164" fontId="0" fillId="0" borderId="0" xfId="20" applyAlignment="1" applyProtection="1">
      <alignment/>
      <protection locked="0"/>
    </xf>
    <xf numFmtId="164" fontId="1" fillId="0" borderId="0" xfId="20" applyFont="1" applyAlignment="1">
      <alignment horizontal="center"/>
      <protection/>
    </xf>
    <xf numFmtId="166" fontId="0" fillId="0" borderId="0" xfId="20" applyNumberFormat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left"/>
      <protection/>
    </xf>
    <xf numFmtId="164" fontId="3" fillId="0" borderId="0" xfId="20" applyFont="1" applyBorder="1" applyAlignment="1">
      <alignment horizontal="center"/>
      <protection/>
    </xf>
    <xf numFmtId="164" fontId="0" fillId="0" borderId="0" xfId="20" applyAlignment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5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4" fontId="1" fillId="0" borderId="0" xfId="20" applyFont="1" applyAlignment="1">
      <alignment/>
      <protection/>
    </xf>
    <xf numFmtId="164" fontId="0" fillId="0" borderId="0" xfId="20" applyFont="1" applyAlignment="1">
      <alignment horizontal="center"/>
      <protection/>
    </xf>
    <xf numFmtId="164" fontId="6" fillId="0" borderId="0" xfId="20" applyFont="1" applyAlignment="1">
      <alignment horizontal="center"/>
      <protection/>
    </xf>
    <xf numFmtId="164" fontId="0" fillId="0" borderId="0" xfId="20" applyFont="1">
      <alignment/>
      <protection/>
    </xf>
    <xf numFmtId="166" fontId="1" fillId="0" borderId="0" xfId="20" applyNumberFormat="1" applyFont="1" applyAlignment="1">
      <alignment horizontal="right"/>
      <protection/>
    </xf>
    <xf numFmtId="164" fontId="0" fillId="0" borderId="0" xfId="20" applyFont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0" fillId="0" borderId="0" xfId="20" applyBorder="1">
      <alignment/>
      <protection/>
    </xf>
    <xf numFmtId="164" fontId="0" fillId="0" borderId="0" xfId="20" applyFont="1" applyAlignment="1">
      <alignment horizontal="right"/>
      <protection/>
    </xf>
    <xf numFmtId="164" fontId="1" fillId="0" borderId="0" xfId="20" applyFont="1" applyAlignment="1">
      <alignment horizontal="right"/>
      <protection/>
    </xf>
    <xf numFmtId="164" fontId="1" fillId="0" borderId="1" xfId="20" applyFont="1" applyBorder="1">
      <alignment/>
      <protection/>
    </xf>
    <xf numFmtId="166" fontId="1" fillId="0" borderId="2" xfId="20" applyNumberFormat="1" applyFont="1" applyBorder="1" applyAlignment="1">
      <alignment horizontal="right"/>
      <protection/>
    </xf>
    <xf numFmtId="164" fontId="0" fillId="0" borderId="2" xfId="20" applyBorder="1">
      <alignment/>
      <protection/>
    </xf>
    <xf numFmtId="164" fontId="0" fillId="0" borderId="3" xfId="20" applyBorder="1">
      <alignment/>
      <protection/>
    </xf>
    <xf numFmtId="164" fontId="7" fillId="0" borderId="4" xfId="20" applyFont="1" applyBorder="1" applyAlignment="1">
      <alignment horizontal="center" vertical="center" wrapText="1"/>
      <protection/>
    </xf>
    <xf numFmtId="164" fontId="6" fillId="0" borderId="4" xfId="20" applyFont="1" applyBorder="1" applyAlignment="1">
      <alignment horizontal="center" vertical="center" wrapText="1"/>
      <protection/>
    </xf>
    <xf numFmtId="164" fontId="6" fillId="0" borderId="4" xfId="20" applyFont="1" applyBorder="1" applyAlignment="1">
      <alignment horizontal="center" vertical="center"/>
      <protection/>
    </xf>
    <xf numFmtId="164" fontId="1" fillId="0" borderId="5" xfId="20" applyFont="1" applyBorder="1">
      <alignment/>
      <protection/>
    </xf>
    <xf numFmtId="166" fontId="1" fillId="0" borderId="6" xfId="20" applyNumberFormat="1" applyFont="1" applyBorder="1" applyAlignment="1">
      <alignment horizontal="right"/>
      <protection/>
    </xf>
    <xf numFmtId="164" fontId="0" fillId="0" borderId="6" xfId="20" applyBorder="1">
      <alignment/>
      <protection/>
    </xf>
    <xf numFmtId="164" fontId="0" fillId="0" borderId="7" xfId="20" applyBorder="1">
      <alignment/>
      <protection/>
    </xf>
    <xf numFmtId="164" fontId="1" fillId="0" borderId="8" xfId="20" applyFont="1" applyBorder="1">
      <alignment/>
      <protection/>
    </xf>
    <xf numFmtId="166" fontId="1" fillId="0" borderId="9" xfId="20" applyNumberFormat="1" applyFont="1" applyBorder="1" applyAlignment="1">
      <alignment horizontal="right"/>
      <protection/>
    </xf>
    <xf numFmtId="164" fontId="0" fillId="0" borderId="9" xfId="20" applyBorder="1">
      <alignment/>
      <protection/>
    </xf>
    <xf numFmtId="164" fontId="0" fillId="0" borderId="10" xfId="20" applyBorder="1">
      <alignment/>
      <protection/>
    </xf>
    <xf numFmtId="164" fontId="7" fillId="0" borderId="11" xfId="20" applyFont="1" applyBorder="1" applyAlignment="1">
      <alignment horizontal="center" vertical="center" wrapText="1"/>
      <protection/>
    </xf>
    <xf numFmtId="164" fontId="6" fillId="0" borderId="7" xfId="20" applyFont="1" applyBorder="1" applyAlignment="1">
      <alignment horizontal="center" vertical="center" wrapText="1"/>
      <protection/>
    </xf>
    <xf numFmtId="164" fontId="6" fillId="0" borderId="11" xfId="20" applyFont="1" applyBorder="1" applyAlignment="1">
      <alignment horizontal="center" vertical="center"/>
      <protection/>
    </xf>
    <xf numFmtId="164" fontId="0" fillId="0" borderId="8" xfId="20" applyFont="1" applyBorder="1" applyAlignment="1">
      <alignment/>
      <protection/>
    </xf>
    <xf numFmtId="166" fontId="6" fillId="0" borderId="11" xfId="20" applyNumberFormat="1" applyFont="1" applyBorder="1">
      <alignment/>
      <protection/>
    </xf>
    <xf numFmtId="166" fontId="0" fillId="0" borderId="4" xfId="20" applyNumberFormat="1" applyBorder="1">
      <alignment/>
      <protection/>
    </xf>
    <xf numFmtId="164" fontId="0" fillId="0" borderId="8" xfId="20" applyFont="1" applyBorder="1" applyAlignment="1">
      <alignment/>
      <protection/>
    </xf>
    <xf numFmtId="166" fontId="6" fillId="0" borderId="4" xfId="20" applyNumberFormat="1" applyFont="1" applyBorder="1">
      <alignment/>
      <protection/>
    </xf>
    <xf numFmtId="166" fontId="0" fillId="0" borderId="4" xfId="20" applyNumberFormat="1" applyFont="1" applyBorder="1" applyAlignment="1">
      <alignment horizontal="right"/>
      <protection/>
    </xf>
    <xf numFmtId="164" fontId="0" fillId="0" borderId="0" xfId="20" applyFill="1">
      <alignment/>
      <protection/>
    </xf>
    <xf numFmtId="164" fontId="0" fillId="0" borderId="0" xfId="20" applyFill="1" applyAlignment="1">
      <alignment horizontal="center"/>
      <protection/>
    </xf>
    <xf numFmtId="164" fontId="0" fillId="0" borderId="8" xfId="20" applyFont="1" applyFill="1" applyBorder="1" applyAlignment="1">
      <alignment/>
      <protection/>
    </xf>
    <xf numFmtId="166" fontId="0" fillId="0" borderId="9" xfId="20" applyNumberFormat="1" applyFill="1" applyBorder="1">
      <alignment/>
      <protection/>
    </xf>
    <xf numFmtId="164" fontId="0" fillId="0" borderId="9" xfId="20" applyFill="1" applyBorder="1">
      <alignment/>
      <protection/>
    </xf>
    <xf numFmtId="164" fontId="0" fillId="0" borderId="10" xfId="20" applyFill="1" applyBorder="1">
      <alignment/>
      <protection/>
    </xf>
    <xf numFmtId="166" fontId="6" fillId="0" borderId="4" xfId="20" applyNumberFormat="1" applyFont="1" applyFill="1" applyBorder="1">
      <alignment/>
      <protection/>
    </xf>
    <xf numFmtId="166" fontId="0" fillId="0" borderId="4" xfId="20" applyNumberFormat="1" applyFill="1" applyBorder="1">
      <alignment/>
      <protection/>
    </xf>
    <xf numFmtId="164" fontId="6" fillId="0" borderId="0" xfId="20" applyFont="1" applyFill="1" applyAlignment="1">
      <alignment horizontal="center"/>
      <protection/>
    </xf>
    <xf numFmtId="164" fontId="6" fillId="0" borderId="8" xfId="20" applyFont="1" applyFill="1" applyBorder="1" applyAlignment="1">
      <alignment/>
      <protection/>
    </xf>
    <xf numFmtId="164" fontId="1" fillId="0" borderId="0" xfId="20" applyFont="1" applyFill="1" applyBorder="1">
      <alignment/>
      <protection/>
    </xf>
    <xf numFmtId="166" fontId="0" fillId="0" borderId="0" xfId="20" applyNumberFormat="1" applyFill="1" applyBorder="1">
      <alignment/>
      <protection/>
    </xf>
    <xf numFmtId="164" fontId="0" fillId="0" borderId="0" xfId="20" applyFill="1" applyBorder="1">
      <alignment/>
      <protection/>
    </xf>
    <xf numFmtId="164" fontId="4" fillId="0" borderId="0" xfId="20" applyFont="1" applyFill="1" applyAlignment="1">
      <alignment horizontal="center"/>
      <protection/>
    </xf>
    <xf numFmtId="164" fontId="4" fillId="2" borderId="0" xfId="20" applyFont="1" applyFill="1" applyBorder="1">
      <alignment/>
      <protection/>
    </xf>
    <xf numFmtId="166" fontId="8" fillId="2" borderId="0" xfId="20" applyNumberFormat="1" applyFont="1" applyFill="1" applyBorder="1" applyProtection="1">
      <alignment/>
      <protection locked="0"/>
    </xf>
    <xf numFmtId="164" fontId="8" fillId="2" borderId="0" xfId="20" applyFont="1" applyFill="1" applyBorder="1">
      <alignment/>
      <protection/>
    </xf>
    <xf numFmtId="164" fontId="0" fillId="2" borderId="0" xfId="20" applyFill="1" applyBorder="1">
      <alignment/>
      <protection/>
    </xf>
    <xf numFmtId="166" fontId="6" fillId="2" borderId="0" xfId="20" applyNumberFormat="1" applyFont="1" applyFill="1" applyBorder="1">
      <alignment/>
      <protection/>
    </xf>
    <xf numFmtId="164" fontId="0" fillId="0" borderId="0" xfId="20" applyFont="1" applyFill="1">
      <alignment/>
      <protection/>
    </xf>
    <xf numFmtId="164" fontId="0" fillId="2" borderId="8" xfId="20" applyFont="1" applyFill="1" applyBorder="1">
      <alignment/>
      <protection/>
    </xf>
    <xf numFmtId="166" fontId="0" fillId="2" borderId="9" xfId="20" applyNumberFormat="1" applyFill="1" applyBorder="1" applyProtection="1">
      <alignment/>
      <protection locked="0"/>
    </xf>
    <xf numFmtId="164" fontId="0" fillId="2" borderId="9" xfId="20" applyFill="1" applyBorder="1">
      <alignment/>
      <protection/>
    </xf>
    <xf numFmtId="164" fontId="0" fillId="2" borderId="10" xfId="20" applyFill="1" applyBorder="1">
      <alignment/>
      <protection/>
    </xf>
    <xf numFmtId="164" fontId="0" fillId="2" borderId="4" xfId="20" applyFill="1" applyBorder="1">
      <alignment/>
      <protection/>
    </xf>
    <xf numFmtId="166" fontId="6" fillId="2" borderId="4" xfId="20" applyNumberFormat="1" applyFont="1" applyFill="1" applyBorder="1">
      <alignment/>
      <protection/>
    </xf>
    <xf numFmtId="164" fontId="0" fillId="0" borderId="0" xfId="20" applyFill="1" applyBorder="1" applyAlignment="1">
      <alignment horizontal="center"/>
      <protection/>
    </xf>
    <xf numFmtId="164" fontId="1" fillId="0" borderId="0" xfId="20" applyFont="1" applyFill="1">
      <alignment/>
      <protection/>
    </xf>
    <xf numFmtId="166" fontId="0" fillId="0" borderId="0" xfId="20" applyNumberFormat="1" applyFill="1">
      <alignment/>
      <protection/>
    </xf>
    <xf numFmtId="164" fontId="0" fillId="0" borderId="8" xfId="20" applyFont="1" applyBorder="1">
      <alignment/>
      <protection/>
    </xf>
    <xf numFmtId="166" fontId="0" fillId="0" borderId="9" xfId="20" applyNumberFormat="1" applyBorder="1">
      <alignment/>
      <protection/>
    </xf>
    <xf numFmtId="164" fontId="6" fillId="0" borderId="4" xfId="20" applyFont="1" applyBorder="1">
      <alignment/>
      <protection/>
    </xf>
    <xf numFmtId="164" fontId="0" fillId="0" borderId="4" xfId="20" applyBorder="1">
      <alignment/>
      <protection/>
    </xf>
    <xf numFmtId="164" fontId="0" fillId="0" borderId="1" xfId="20" applyFont="1" applyBorder="1">
      <alignment/>
      <protection/>
    </xf>
    <xf numFmtId="166" fontId="0" fillId="0" borderId="2" xfId="20" applyNumberFormat="1" applyBorder="1">
      <alignment/>
      <protection/>
    </xf>
    <xf numFmtId="164" fontId="0" fillId="0" borderId="12" xfId="20" applyBorder="1">
      <alignment/>
      <protection/>
    </xf>
    <xf numFmtId="164" fontId="0" fillId="0" borderId="5" xfId="20" applyFont="1" applyBorder="1" applyAlignment="1">
      <alignment/>
      <protection/>
    </xf>
    <xf numFmtId="164" fontId="0" fillId="0" borderId="6" xfId="20" applyBorder="1" applyAlignment="1">
      <alignment/>
      <protection/>
    </xf>
    <xf numFmtId="164" fontId="6" fillId="0" borderId="11" xfId="20" applyFont="1" applyBorder="1">
      <alignment/>
      <protection/>
    </xf>
    <xf numFmtId="164" fontId="0" fillId="0" borderId="11" xfId="20" applyBorder="1">
      <alignment/>
      <protection/>
    </xf>
    <xf numFmtId="164" fontId="0" fillId="0" borderId="0" xfId="20" applyFont="1" applyAlignment="1">
      <alignment/>
      <protection/>
    </xf>
    <xf numFmtId="164" fontId="0" fillId="0" borderId="0" xfId="20" applyBorder="1" applyAlignment="1">
      <alignment/>
      <protection/>
    </xf>
    <xf numFmtId="164" fontId="1" fillId="0" borderId="0" xfId="20" applyFont="1" applyAlignment="1">
      <alignment wrapText="1"/>
      <protection/>
    </xf>
    <xf numFmtId="164" fontId="1" fillId="0" borderId="0" xfId="20" applyFont="1" applyBorder="1" applyAlignment="1">
      <alignment wrapText="1"/>
      <protection/>
    </xf>
    <xf numFmtId="164" fontId="0" fillId="0" borderId="0" xfId="20" applyBorder="1" applyAlignment="1">
      <alignment horizontal="left"/>
      <protection/>
    </xf>
    <xf numFmtId="164" fontId="4" fillId="0" borderId="0" xfId="20" applyFont="1" applyAlignment="1">
      <alignment wrapText="1"/>
      <protection/>
    </xf>
    <xf numFmtId="164" fontId="6" fillId="0" borderId="0" xfId="20" applyFont="1">
      <alignment/>
      <protection/>
    </xf>
    <xf numFmtId="164" fontId="8" fillId="0" borderId="13" xfId="20" applyFont="1" applyBorder="1" applyAlignment="1" applyProtection="1">
      <alignment horizontal="center" vertical="center" wrapText="1"/>
      <protection/>
    </xf>
    <xf numFmtId="164" fontId="7" fillId="0" borderId="13" xfId="20" applyFont="1" applyBorder="1" applyAlignment="1">
      <alignment horizontal="center" vertical="center" wrapText="1"/>
      <protection/>
    </xf>
    <xf numFmtId="164" fontId="6" fillId="0" borderId="13" xfId="20" applyFont="1" applyBorder="1" applyAlignment="1">
      <alignment horizontal="center" vertical="center" wrapText="1"/>
      <protection/>
    </xf>
    <xf numFmtId="164" fontId="6" fillId="0" borderId="13" xfId="20" applyFont="1" applyBorder="1" applyAlignment="1">
      <alignment horizontal="center" vertical="center"/>
      <protection/>
    </xf>
    <xf numFmtId="164" fontId="0" fillId="0" borderId="0" xfId="20" applyAlignment="1">
      <alignment horizontal="center" vertical="center"/>
      <protection/>
    </xf>
    <xf numFmtId="164" fontId="0" fillId="0" borderId="14" xfId="20" applyBorder="1" applyAlignment="1" applyProtection="1">
      <alignment horizontal="center" wrapText="1"/>
      <protection/>
    </xf>
    <xf numFmtId="164" fontId="0" fillId="0" borderId="14" xfId="20" applyFont="1" applyBorder="1" applyAlignment="1" applyProtection="1">
      <alignment horizontal="center" wrapText="1"/>
      <protection/>
    </xf>
    <xf numFmtId="164" fontId="0" fillId="0" borderId="4" xfId="20" applyBorder="1" applyAlignment="1" applyProtection="1">
      <alignment horizontal="center" wrapText="1"/>
      <protection/>
    </xf>
    <xf numFmtId="164" fontId="0" fillId="0" borderId="4" xfId="20" applyFont="1" applyBorder="1" applyAlignment="1" applyProtection="1">
      <alignment horizontal="center" wrapText="1"/>
      <protection/>
    </xf>
    <xf numFmtId="164" fontId="8" fillId="3" borderId="15" xfId="20" applyFont="1" applyFill="1" applyBorder="1" applyAlignment="1" applyProtection="1">
      <alignment horizontal="left"/>
      <protection/>
    </xf>
    <xf numFmtId="164" fontId="8" fillId="3" borderId="16" xfId="20" applyFont="1" applyFill="1" applyBorder="1" applyAlignment="1" applyProtection="1">
      <alignment wrapText="1"/>
      <protection/>
    </xf>
    <xf numFmtId="166" fontId="8" fillId="3" borderId="16" xfId="20" applyNumberFormat="1" applyFont="1" applyFill="1" applyBorder="1" applyProtection="1">
      <alignment/>
      <protection/>
    </xf>
    <xf numFmtId="164" fontId="0" fillId="3" borderId="16" xfId="20" applyFont="1" applyFill="1" applyBorder="1">
      <alignment/>
      <protection/>
    </xf>
    <xf numFmtId="164" fontId="0" fillId="3" borderId="17" xfId="20" applyFont="1" applyFill="1" applyBorder="1">
      <alignment/>
      <protection/>
    </xf>
    <xf numFmtId="164" fontId="6" fillId="4" borderId="11" xfId="20" applyFont="1" applyFill="1" applyBorder="1" applyAlignment="1" applyProtection="1">
      <alignment horizontal="left"/>
      <protection/>
    </xf>
    <xf numFmtId="164" fontId="5" fillId="4" borderId="11" xfId="20" applyFont="1" applyFill="1" applyBorder="1" applyAlignment="1" applyProtection="1">
      <alignment wrapText="1"/>
      <protection/>
    </xf>
    <xf numFmtId="166" fontId="6" fillId="4" borderId="11" xfId="20" applyNumberFormat="1" applyFont="1" applyFill="1" applyBorder="1" applyProtection="1">
      <alignment/>
      <protection/>
    </xf>
    <xf numFmtId="164" fontId="6" fillId="4" borderId="11" xfId="20" applyFont="1" applyFill="1" applyBorder="1">
      <alignment/>
      <protection/>
    </xf>
    <xf numFmtId="164" fontId="0" fillId="0" borderId="4" xfId="20" applyFont="1" applyBorder="1" applyAlignment="1" applyProtection="1">
      <alignment horizontal="left"/>
      <protection/>
    </xf>
    <xf numFmtId="164" fontId="1" fillId="0" borderId="4" xfId="20" applyFont="1" applyBorder="1" applyAlignment="1" applyProtection="1">
      <alignment wrapText="1"/>
      <protection/>
    </xf>
    <xf numFmtId="166" fontId="0" fillId="0" borderId="4" xfId="20" applyNumberFormat="1" applyFont="1" applyFill="1" applyBorder="1" applyProtection="1">
      <alignment/>
      <protection locked="0"/>
    </xf>
    <xf numFmtId="164" fontId="0" fillId="0" borderId="4" xfId="20" applyFont="1" applyBorder="1">
      <alignment/>
      <protection/>
    </xf>
    <xf numFmtId="166" fontId="0" fillId="0" borderId="4" xfId="20" applyNumberFormat="1" applyFont="1" applyBorder="1">
      <alignment/>
      <protection/>
    </xf>
    <xf numFmtId="164" fontId="6" fillId="0" borderId="0" xfId="20" applyFont="1" applyBorder="1" applyAlignment="1" applyProtection="1">
      <alignment horizontal="left"/>
      <protection/>
    </xf>
    <xf numFmtId="164" fontId="5" fillId="0" borderId="0" xfId="20" applyFont="1" applyBorder="1" applyAlignment="1" applyProtection="1">
      <alignment wrapText="1"/>
      <protection/>
    </xf>
    <xf numFmtId="164" fontId="0" fillId="0" borderId="0" xfId="20" applyBorder="1" applyAlignment="1" applyProtection="1">
      <alignment horizontal="left"/>
      <protection/>
    </xf>
    <xf numFmtId="164" fontId="1" fillId="0" borderId="0" xfId="20" applyFont="1" applyBorder="1" applyAlignment="1" applyProtection="1">
      <alignment wrapText="1"/>
      <protection/>
    </xf>
    <xf numFmtId="164" fontId="4" fillId="0" borderId="0" xfId="20" applyFont="1" applyBorder="1" applyAlignment="1" applyProtection="1">
      <alignment horizontal="left"/>
      <protection/>
    </xf>
    <xf numFmtId="164" fontId="4" fillId="0" borderId="0" xfId="20" applyFont="1" applyBorder="1" applyAlignment="1" applyProtection="1">
      <alignment wrapText="1"/>
      <protection/>
    </xf>
    <xf numFmtId="164" fontId="1" fillId="0" borderId="0" xfId="20" applyFont="1" applyAlignment="1">
      <alignment horizontal="center"/>
      <protection/>
    </xf>
    <xf numFmtId="164" fontId="7" fillId="0" borderId="18" xfId="20" applyFont="1" applyBorder="1" applyAlignment="1">
      <alignment horizontal="center" vertical="center" wrapText="1"/>
      <protection/>
    </xf>
    <xf numFmtId="164" fontId="1" fillId="0" borderId="14" xfId="20" applyFont="1" applyBorder="1" applyAlignment="1" applyProtection="1">
      <alignment horizontal="center" wrapText="1"/>
      <protection/>
    </xf>
    <xf numFmtId="164" fontId="6" fillId="0" borderId="0" xfId="20" applyFont="1" applyBorder="1" applyAlignment="1">
      <alignment horizontal="center"/>
      <protection/>
    </xf>
    <xf numFmtId="164" fontId="1" fillId="0" borderId="4" xfId="20" applyFont="1" applyBorder="1" applyAlignment="1" applyProtection="1">
      <alignment horizontal="center" wrapText="1"/>
      <protection/>
    </xf>
    <xf numFmtId="164" fontId="4" fillId="3" borderId="15" xfId="20" applyFont="1" applyFill="1" applyBorder="1" applyAlignment="1" applyProtection="1">
      <alignment horizontal="left"/>
      <protection/>
    </xf>
    <xf numFmtId="164" fontId="4" fillId="3" borderId="16" xfId="20" applyFont="1" applyFill="1" applyBorder="1" applyAlignment="1" applyProtection="1">
      <alignment wrapText="1"/>
      <protection/>
    </xf>
    <xf numFmtId="166" fontId="4" fillId="3" borderId="16" xfId="20" applyNumberFormat="1" applyFont="1" applyFill="1" applyBorder="1" applyAlignment="1" applyProtection="1">
      <alignment horizontal="right"/>
      <protection/>
    </xf>
    <xf numFmtId="164" fontId="6" fillId="3" borderId="16" xfId="20" applyFont="1" applyFill="1" applyBorder="1">
      <alignment/>
      <protection/>
    </xf>
    <xf numFmtId="166" fontId="6" fillId="3" borderId="17" xfId="20" applyNumberFormat="1" applyFont="1" applyFill="1" applyBorder="1">
      <alignment/>
      <protection/>
    </xf>
    <xf numFmtId="164" fontId="4" fillId="3" borderId="19" xfId="20" applyFont="1" applyFill="1" applyBorder="1" applyAlignment="1" applyProtection="1">
      <alignment horizontal="left"/>
      <protection/>
    </xf>
    <xf numFmtId="164" fontId="4" fillId="3" borderId="20" xfId="20" applyFont="1" applyFill="1" applyBorder="1" applyAlignment="1" applyProtection="1">
      <alignment wrapText="1"/>
      <protection/>
    </xf>
    <xf numFmtId="166" fontId="4" fillId="3" borderId="20" xfId="20" applyNumberFormat="1" applyFont="1" applyFill="1" applyBorder="1" applyAlignment="1" applyProtection="1">
      <alignment horizontal="right"/>
      <protection/>
    </xf>
    <xf numFmtId="164" fontId="6" fillId="3" borderId="20" xfId="20" applyFont="1" applyFill="1" applyBorder="1">
      <alignment/>
      <protection/>
    </xf>
    <xf numFmtId="166" fontId="6" fillId="3" borderId="21" xfId="20" applyNumberFormat="1" applyFont="1" applyFill="1" applyBorder="1">
      <alignment/>
      <protection/>
    </xf>
    <xf numFmtId="164" fontId="6" fillId="0" borderId="0" xfId="20" applyFont="1" applyBorder="1" applyAlignment="1">
      <alignment horizontal="left"/>
      <protection/>
    </xf>
    <xf numFmtId="164" fontId="5" fillId="0" borderId="0" xfId="20" applyFont="1" applyBorder="1" applyAlignment="1">
      <alignment wrapText="1"/>
      <protection/>
    </xf>
    <xf numFmtId="164" fontId="0" fillId="0" borderId="0" xfId="20" applyFont="1" applyBorder="1" applyAlignment="1">
      <alignment horizontal="left"/>
      <protection/>
    </xf>
    <xf numFmtId="164" fontId="0" fillId="0" borderId="0" xfId="20" applyAlignment="1">
      <alignment horizontal="left"/>
      <protection/>
    </xf>
    <xf numFmtId="166" fontId="1" fillId="0" borderId="0" xfId="20" applyNumberFormat="1" applyFont="1" applyAlignment="1">
      <alignment wrapText="1"/>
      <protection/>
    </xf>
    <xf numFmtId="164" fontId="6" fillId="0" borderId="0" xfId="20" applyFont="1" applyAlignment="1">
      <alignment/>
      <protection/>
    </xf>
    <xf numFmtId="164" fontId="5" fillId="0" borderId="0" xfId="20" applyFont="1" applyAlignment="1" applyProtection="1">
      <alignment wrapText="1"/>
      <protection/>
    </xf>
    <xf numFmtId="166" fontId="5" fillId="0" borderId="0" xfId="20" applyNumberFormat="1" applyFont="1" applyAlignment="1" applyProtection="1">
      <alignment wrapText="1"/>
      <protection/>
    </xf>
    <xf numFmtId="164" fontId="6" fillId="0" borderId="0" xfId="20" applyFont="1" applyBorder="1">
      <alignment/>
      <protection/>
    </xf>
    <xf numFmtId="164" fontId="6" fillId="0" borderId="0" xfId="20" applyFont="1" applyProtection="1">
      <alignment/>
      <protection/>
    </xf>
    <xf numFmtId="164" fontId="4" fillId="0" borderId="0" xfId="20" applyFont="1" applyAlignment="1" applyProtection="1">
      <alignment horizontal="center" wrapText="1"/>
      <protection/>
    </xf>
    <xf numFmtId="166" fontId="5" fillId="0" borderId="0" xfId="20" applyNumberFormat="1" applyFont="1" applyAlignment="1" applyProtection="1">
      <alignment horizontal="center" wrapText="1"/>
      <protection/>
    </xf>
    <xf numFmtId="164" fontId="0" fillId="0" borderId="0" xfId="20" applyProtection="1">
      <alignment/>
      <protection/>
    </xf>
    <xf numFmtId="164" fontId="1" fillId="0" borderId="0" xfId="20" applyFont="1" applyAlignment="1" applyProtection="1">
      <alignment wrapText="1"/>
      <protection/>
    </xf>
    <xf numFmtId="166" fontId="1" fillId="0" borderId="0" xfId="20" applyNumberFormat="1" applyFont="1" applyAlignment="1" applyProtection="1">
      <alignment wrapText="1"/>
      <protection/>
    </xf>
    <xf numFmtId="164" fontId="0" fillId="0" borderId="13" xfId="20" applyFont="1" applyBorder="1" applyAlignment="1" applyProtection="1">
      <alignment horizontal="center" vertical="center" wrapText="1"/>
      <protection/>
    </xf>
    <xf numFmtId="164" fontId="0" fillId="0" borderId="13" xfId="20" applyFont="1" applyBorder="1" applyAlignment="1" applyProtection="1">
      <alignment horizontal="center" vertical="center" wrapText="1"/>
      <protection/>
    </xf>
    <xf numFmtId="164" fontId="1" fillId="0" borderId="14" xfId="20" applyFont="1" applyBorder="1" applyAlignment="1" applyProtection="1">
      <alignment horizontal="center"/>
      <protection/>
    </xf>
    <xf numFmtId="164" fontId="1" fillId="0" borderId="4" xfId="20" applyFont="1" applyBorder="1" applyAlignment="1" applyProtection="1">
      <alignment horizontal="center"/>
      <protection/>
    </xf>
    <xf numFmtId="164" fontId="2" fillId="0" borderId="22" xfId="20" applyFont="1" applyBorder="1" applyAlignment="1" applyProtection="1">
      <alignment horizontal="left" vertical="top"/>
      <protection/>
    </xf>
    <xf numFmtId="164" fontId="2" fillId="0" borderId="23" xfId="20" applyFont="1" applyBorder="1" applyAlignment="1" applyProtection="1">
      <alignment horizontal="left" wrapText="1"/>
      <protection/>
    </xf>
    <xf numFmtId="166" fontId="2" fillId="0" borderId="24" xfId="20" applyNumberFormat="1" applyFont="1" applyBorder="1" applyAlignment="1" applyProtection="1">
      <alignment horizontal="right"/>
      <protection/>
    </xf>
    <xf numFmtId="164" fontId="6" fillId="0" borderId="23" xfId="20" applyFont="1" applyBorder="1">
      <alignment/>
      <protection/>
    </xf>
    <xf numFmtId="166" fontId="6" fillId="0" borderId="23" xfId="20" applyNumberFormat="1" applyFont="1" applyBorder="1">
      <alignment/>
      <protection/>
    </xf>
    <xf numFmtId="164" fontId="9" fillId="5" borderId="19" xfId="20" applyFont="1" applyFill="1" applyBorder="1" applyAlignment="1" applyProtection="1">
      <alignment horizontal="left" vertical="top"/>
      <protection/>
    </xf>
    <xf numFmtId="164" fontId="9" fillId="5" borderId="20" xfId="20" applyFont="1" applyFill="1" applyBorder="1" applyAlignment="1" applyProtection="1">
      <alignment wrapText="1"/>
      <protection/>
    </xf>
    <xf numFmtId="166" fontId="9" fillId="5" borderId="25" xfId="20" applyNumberFormat="1" applyFont="1" applyFill="1" applyBorder="1" applyAlignment="1" applyProtection="1">
      <alignment horizontal="right"/>
      <protection/>
    </xf>
    <xf numFmtId="164" fontId="6" fillId="5" borderId="20" xfId="20" applyFont="1" applyFill="1" applyBorder="1">
      <alignment/>
      <protection/>
    </xf>
    <xf numFmtId="166" fontId="6" fillId="5" borderId="21" xfId="20" applyNumberFormat="1" applyFont="1" applyFill="1" applyBorder="1">
      <alignment/>
      <protection/>
    </xf>
    <xf numFmtId="164" fontId="6" fillId="4" borderId="26" xfId="20" applyFont="1" applyFill="1" applyBorder="1" applyAlignment="1" applyProtection="1">
      <alignment horizontal="left" vertical="top"/>
      <protection/>
    </xf>
    <xf numFmtId="164" fontId="6" fillId="4" borderId="11" xfId="20" applyFont="1" applyFill="1" applyBorder="1" applyAlignment="1" applyProtection="1">
      <alignment wrapText="1"/>
      <protection/>
    </xf>
    <xf numFmtId="166" fontId="6" fillId="4" borderId="5" xfId="20" applyNumberFormat="1" applyFont="1" applyFill="1" applyBorder="1" applyAlignment="1" applyProtection="1">
      <alignment horizontal="right"/>
      <protection/>
    </xf>
    <xf numFmtId="164" fontId="0" fillId="4" borderId="11" xfId="20" applyFill="1" applyBorder="1">
      <alignment/>
      <protection/>
    </xf>
    <xf numFmtId="166" fontId="0" fillId="4" borderId="11" xfId="20" applyNumberFormat="1" applyFill="1" applyBorder="1">
      <alignment/>
      <protection/>
    </xf>
    <xf numFmtId="164" fontId="0" fillId="2" borderId="27" xfId="20" applyFont="1" applyFill="1" applyBorder="1" applyAlignment="1" applyProtection="1">
      <alignment horizontal="left" vertical="top"/>
      <protection/>
    </xf>
    <xf numFmtId="164" fontId="0" fillId="2" borderId="4" xfId="20" applyFont="1" applyFill="1" applyBorder="1" applyAlignment="1" applyProtection="1">
      <alignment wrapText="1"/>
      <protection/>
    </xf>
    <xf numFmtId="166" fontId="0" fillId="2" borderId="8" xfId="20" applyNumberFormat="1" applyFont="1" applyFill="1" applyBorder="1" applyAlignment="1" applyProtection="1">
      <alignment horizontal="right"/>
      <protection/>
    </xf>
    <xf numFmtId="164" fontId="6" fillId="4" borderId="27" xfId="20" applyFont="1" applyFill="1" applyBorder="1" applyAlignment="1" applyProtection="1">
      <alignment horizontal="left" vertical="top"/>
      <protection/>
    </xf>
    <xf numFmtId="164" fontId="6" fillId="4" borderId="4" xfId="20" applyFont="1" applyFill="1" applyBorder="1" applyAlignment="1" applyProtection="1">
      <alignment wrapText="1"/>
      <protection/>
    </xf>
    <xf numFmtId="166" fontId="6" fillId="4" borderId="8" xfId="20" applyNumberFormat="1" applyFont="1" applyFill="1" applyBorder="1" applyAlignment="1" applyProtection="1">
      <alignment horizontal="right"/>
      <protection/>
    </xf>
    <xf numFmtId="164" fontId="6" fillId="4" borderId="4" xfId="20" applyFont="1" applyFill="1" applyBorder="1">
      <alignment/>
      <protection/>
    </xf>
    <xf numFmtId="166" fontId="6" fillId="4" borderId="4" xfId="20" applyNumberFormat="1" applyFont="1" applyFill="1" applyBorder="1">
      <alignment/>
      <protection/>
    </xf>
    <xf numFmtId="164" fontId="6" fillId="4" borderId="27" xfId="20" applyFont="1" applyFill="1" applyBorder="1" applyAlignment="1" applyProtection="1">
      <alignment horizontal="left" vertical="top"/>
      <protection/>
    </xf>
    <xf numFmtId="164" fontId="0" fillId="0" borderId="0" xfId="20" applyBorder="1" applyAlignment="1">
      <alignment horizontal="center"/>
      <protection/>
    </xf>
    <xf numFmtId="164" fontId="0" fillId="2" borderId="22" xfId="20" applyFont="1" applyFill="1" applyBorder="1" applyAlignment="1" applyProtection="1">
      <alignment horizontal="left" vertical="top"/>
      <protection/>
    </xf>
    <xf numFmtId="164" fontId="0" fillId="2" borderId="23" xfId="20" applyFont="1" applyFill="1" applyBorder="1" applyAlignment="1" applyProtection="1">
      <alignment wrapText="1"/>
      <protection/>
    </xf>
    <xf numFmtId="166" fontId="0" fillId="2" borderId="24" xfId="20" applyNumberFormat="1" applyFont="1" applyFill="1" applyBorder="1" applyAlignment="1" applyProtection="1">
      <alignment horizontal="right"/>
      <protection/>
    </xf>
    <xf numFmtId="166" fontId="0" fillId="0" borderId="12" xfId="20" applyNumberFormat="1" applyBorder="1">
      <alignment/>
      <protection/>
    </xf>
    <xf numFmtId="164" fontId="9" fillId="3" borderId="20" xfId="20" applyFont="1" applyFill="1" applyBorder="1" applyAlignment="1" applyProtection="1">
      <alignment wrapText="1"/>
      <protection/>
    </xf>
    <xf numFmtId="166" fontId="9" fillId="5" borderId="25" xfId="20" applyNumberFormat="1" applyFont="1" applyFill="1" applyBorder="1" applyProtection="1">
      <alignment/>
      <protection/>
    </xf>
    <xf numFmtId="164" fontId="6" fillId="4" borderId="26" xfId="20" applyFont="1" applyFill="1" applyBorder="1" applyAlignment="1" applyProtection="1">
      <alignment horizontal="left" vertical="top"/>
      <protection/>
    </xf>
    <xf numFmtId="164" fontId="6" fillId="4" borderId="11" xfId="20" applyFont="1" applyFill="1" applyBorder="1" applyAlignment="1" applyProtection="1">
      <alignment wrapText="1"/>
      <protection/>
    </xf>
    <xf numFmtId="166" fontId="6" fillId="4" borderId="5" xfId="20" applyNumberFormat="1" applyFont="1" applyFill="1" applyBorder="1" applyProtection="1">
      <alignment/>
      <protection/>
    </xf>
    <xf numFmtId="164" fontId="6" fillId="4" borderId="11" xfId="20" applyFont="1" applyFill="1" applyBorder="1">
      <alignment/>
      <protection/>
    </xf>
    <xf numFmtId="166" fontId="6" fillId="4" borderId="11" xfId="20" applyNumberFormat="1" applyFont="1" applyFill="1" applyBorder="1">
      <alignment/>
      <protection/>
    </xf>
    <xf numFmtId="166" fontId="0" fillId="2" borderId="8" xfId="20" applyNumberFormat="1" applyFont="1" applyFill="1" applyBorder="1" applyProtection="1">
      <alignment/>
      <protection/>
    </xf>
    <xf numFmtId="164" fontId="0" fillId="4" borderId="27" xfId="20" applyFont="1" applyFill="1" applyBorder="1" applyAlignment="1" applyProtection="1">
      <alignment horizontal="left" vertical="top"/>
      <protection/>
    </xf>
    <xf numFmtId="164" fontId="0" fillId="4" borderId="4" xfId="20" applyFont="1" applyFill="1" applyBorder="1" applyAlignment="1" applyProtection="1">
      <alignment wrapText="1"/>
      <protection/>
    </xf>
    <xf numFmtId="166" fontId="0" fillId="4" borderId="8" xfId="20" applyNumberFormat="1" applyFont="1" applyFill="1" applyBorder="1" applyProtection="1">
      <alignment/>
      <protection/>
    </xf>
    <xf numFmtId="164" fontId="0" fillId="2" borderId="28" xfId="20" applyFont="1" applyFill="1" applyBorder="1" applyAlignment="1" applyProtection="1">
      <alignment horizontal="left" vertical="top"/>
      <protection/>
    </xf>
    <xf numFmtId="164" fontId="0" fillId="2" borderId="29" xfId="20" applyFont="1" applyFill="1" applyBorder="1" applyAlignment="1" applyProtection="1">
      <alignment wrapText="1"/>
      <protection/>
    </xf>
    <xf numFmtId="166" fontId="0" fillId="2" borderId="30" xfId="20" applyNumberFormat="1" applyFont="1" applyFill="1" applyBorder="1" applyProtection="1">
      <alignment/>
      <protection/>
    </xf>
    <xf numFmtId="166" fontId="1" fillId="0" borderId="0" xfId="20" applyNumberFormat="1" applyFont="1" applyAlignment="1">
      <alignment wrapText="1"/>
      <protection/>
    </xf>
    <xf numFmtId="164" fontId="2" fillId="0" borderId="0" xfId="20" applyFont="1" applyProtection="1">
      <alignment/>
      <protection/>
    </xf>
    <xf numFmtId="164" fontId="2" fillId="0" borderId="0" xfId="20" applyFont="1" applyAlignment="1" applyProtection="1">
      <alignment horizontal="center" wrapText="1"/>
      <protection/>
    </xf>
    <xf numFmtId="164" fontId="3" fillId="0" borderId="0" xfId="20" applyFont="1">
      <alignment/>
      <protection/>
    </xf>
    <xf numFmtId="164" fontId="0" fillId="0" borderId="0" xfId="20" applyBorder="1" applyProtection="1">
      <alignment/>
      <protection/>
    </xf>
    <xf numFmtId="164" fontId="6" fillId="0" borderId="13" xfId="20" applyFont="1" applyBorder="1" applyAlignment="1" applyProtection="1">
      <alignment horizontal="center" vertical="center" wrapText="1"/>
      <protection/>
    </xf>
    <xf numFmtId="164" fontId="1" fillId="0" borderId="0" xfId="20" applyFont="1" applyBorder="1">
      <alignment/>
      <protection/>
    </xf>
    <xf numFmtId="164" fontId="1" fillId="0" borderId="0" xfId="20" applyFont="1">
      <alignment/>
      <protection/>
    </xf>
    <xf numFmtId="164" fontId="1" fillId="0" borderId="27" xfId="20" applyFont="1" applyBorder="1" applyAlignment="1" applyProtection="1">
      <alignment horizontal="center"/>
      <protection/>
    </xf>
    <xf numFmtId="164" fontId="6" fillId="0" borderId="31" xfId="20" applyFont="1" applyBorder="1" applyAlignment="1">
      <alignment horizontal="center" vertical="center"/>
      <protection/>
    </xf>
    <xf numFmtId="164" fontId="6" fillId="0" borderId="15" xfId="20" applyFont="1" applyBorder="1" applyAlignment="1" applyProtection="1">
      <alignment horizontal="center"/>
      <protection/>
    </xf>
    <xf numFmtId="164" fontId="6" fillId="0" borderId="16" xfId="20" applyFont="1" applyBorder="1" applyAlignment="1" applyProtection="1">
      <alignment horizontal="left" wrapText="1"/>
      <protection/>
    </xf>
    <xf numFmtId="166" fontId="6" fillId="0" borderId="32" xfId="20" applyNumberFormat="1" applyFont="1" applyBorder="1" applyAlignment="1" applyProtection="1">
      <alignment horizontal="right"/>
      <protection/>
    </xf>
    <xf numFmtId="166" fontId="0" fillId="0" borderId="16" xfId="20" applyNumberFormat="1" applyBorder="1" applyAlignment="1">
      <alignment horizontal="right"/>
      <protection/>
    </xf>
    <xf numFmtId="166" fontId="6" fillId="0" borderId="17" xfId="20" applyNumberFormat="1" applyFont="1" applyBorder="1" applyAlignment="1">
      <alignment horizontal="right"/>
      <protection/>
    </xf>
    <xf numFmtId="164" fontId="9" fillId="5" borderId="19" xfId="20" applyFont="1" applyFill="1" applyBorder="1" applyAlignment="1" applyProtection="1">
      <alignment horizontal="left"/>
      <protection/>
    </xf>
    <xf numFmtId="166" fontId="9" fillId="5" borderId="25" xfId="20" applyNumberFormat="1" applyFont="1" applyFill="1" applyBorder="1" applyAlignment="1" applyProtection="1">
      <alignment horizontal="right"/>
      <protection/>
    </xf>
    <xf numFmtId="166" fontId="0" fillId="3" borderId="20" xfId="20" applyNumberFormat="1" applyFill="1" applyBorder="1" applyAlignment="1">
      <alignment horizontal="right"/>
      <protection/>
    </xf>
    <xf numFmtId="166" fontId="4" fillId="3" borderId="21" xfId="20" applyNumberFormat="1" applyFont="1" applyFill="1" applyBorder="1" applyAlignment="1">
      <alignment horizontal="right"/>
      <protection/>
    </xf>
    <xf numFmtId="164" fontId="6" fillId="4" borderId="26" xfId="20" applyFont="1" applyFill="1" applyBorder="1" applyAlignment="1" applyProtection="1">
      <alignment horizontal="left"/>
      <protection/>
    </xf>
    <xf numFmtId="166" fontId="6" fillId="4" borderId="5" xfId="20" applyNumberFormat="1" applyFont="1" applyFill="1" applyBorder="1" applyAlignment="1" applyProtection="1">
      <alignment horizontal="right"/>
      <protection/>
    </xf>
    <xf numFmtId="166" fontId="0" fillId="4" borderId="11" xfId="20" applyNumberFormat="1" applyFill="1" applyBorder="1" applyAlignment="1">
      <alignment horizontal="right"/>
      <protection/>
    </xf>
    <xf numFmtId="166" fontId="6" fillId="4" borderId="33" xfId="20" applyNumberFormat="1" applyFont="1" applyFill="1" applyBorder="1" applyAlignment="1">
      <alignment horizontal="right"/>
      <protection/>
    </xf>
    <xf numFmtId="164" fontId="0" fillId="0" borderId="27" xfId="20" applyFont="1" applyBorder="1" applyAlignment="1" applyProtection="1">
      <alignment horizontal="left"/>
      <protection/>
    </xf>
    <xf numFmtId="164" fontId="0" fillId="0" borderId="4" xfId="20" applyFont="1" applyBorder="1" applyAlignment="1" applyProtection="1">
      <alignment wrapText="1"/>
      <protection/>
    </xf>
    <xf numFmtId="166" fontId="0" fillId="0" borderId="8" xfId="20" applyNumberFormat="1" applyFont="1" applyFill="1" applyBorder="1" applyAlignment="1" applyProtection="1">
      <alignment horizontal="right"/>
      <protection/>
    </xf>
    <xf numFmtId="166" fontId="0" fillId="0" borderId="4" xfId="20" applyNumberFormat="1" applyBorder="1" applyAlignment="1">
      <alignment horizontal="right"/>
      <protection/>
    </xf>
    <xf numFmtId="166" fontId="0" fillId="0" borderId="31" xfId="20" applyNumberFormat="1" applyBorder="1" applyAlignment="1">
      <alignment horizontal="right"/>
      <protection/>
    </xf>
    <xf numFmtId="164" fontId="6" fillId="4" borderId="27" xfId="20" applyFont="1" applyFill="1" applyBorder="1" applyAlignment="1" applyProtection="1">
      <alignment horizontal="left"/>
      <protection/>
    </xf>
    <xf numFmtId="164" fontId="6" fillId="4" borderId="4" xfId="20" applyFont="1" applyFill="1" applyBorder="1" applyAlignment="1" applyProtection="1">
      <alignment wrapText="1"/>
      <protection/>
    </xf>
    <xf numFmtId="166" fontId="6" fillId="4" borderId="8" xfId="20" applyNumberFormat="1" applyFont="1" applyFill="1" applyBorder="1" applyAlignment="1" applyProtection="1">
      <alignment horizontal="right"/>
      <protection/>
    </xf>
    <xf numFmtId="166" fontId="0" fillId="4" borderId="4" xfId="20" applyNumberFormat="1" applyFill="1" applyBorder="1" applyAlignment="1">
      <alignment horizontal="right"/>
      <protection/>
    </xf>
    <xf numFmtId="166" fontId="6" fillId="4" borderId="31" xfId="20" applyNumberFormat="1" applyFont="1" applyFill="1" applyBorder="1" applyAlignment="1">
      <alignment horizontal="right"/>
      <protection/>
    </xf>
    <xf numFmtId="166" fontId="0" fillId="0" borderId="31" xfId="20" applyNumberFormat="1" applyFont="1" applyFill="1" applyBorder="1" applyAlignment="1" applyProtection="1">
      <alignment horizontal="right"/>
      <protection/>
    </xf>
    <xf numFmtId="166" fontId="6" fillId="4" borderId="31" xfId="20" applyNumberFormat="1" applyFont="1" applyFill="1" applyBorder="1" applyAlignment="1" applyProtection="1">
      <alignment horizontal="right"/>
      <protection/>
    </xf>
    <xf numFmtId="164" fontId="6" fillId="4" borderId="27" xfId="20" applyFont="1" applyFill="1" applyBorder="1" applyAlignment="1" applyProtection="1">
      <alignment horizontal="left"/>
      <protection/>
    </xf>
    <xf numFmtId="164" fontId="0" fillId="0" borderId="27" xfId="20" applyFont="1" applyFill="1" applyBorder="1" applyAlignment="1" applyProtection="1">
      <alignment horizontal="left"/>
      <protection/>
    </xf>
    <xf numFmtId="164" fontId="0" fillId="0" borderId="4" xfId="20" applyFont="1" applyFill="1" applyBorder="1" applyAlignment="1" applyProtection="1">
      <alignment wrapText="1"/>
      <protection/>
    </xf>
    <xf numFmtId="166" fontId="0" fillId="0" borderId="8" xfId="20" applyNumberFormat="1" applyFont="1" applyFill="1" applyBorder="1" applyAlignment="1" applyProtection="1">
      <alignment horizontal="right"/>
      <protection/>
    </xf>
    <xf numFmtId="164" fontId="0" fillId="0" borderId="0" xfId="20" applyFont="1" applyBorder="1">
      <alignment/>
      <protection/>
    </xf>
    <xf numFmtId="164" fontId="0" fillId="4" borderId="27" xfId="20" applyFont="1" applyFill="1" applyBorder="1" applyAlignment="1" applyProtection="1">
      <alignment horizontal="left"/>
      <protection/>
    </xf>
    <xf numFmtId="164" fontId="0" fillId="0" borderId="27" xfId="20" applyFont="1" applyBorder="1" applyAlignment="1" applyProtection="1">
      <alignment horizontal="left"/>
      <protection/>
    </xf>
    <xf numFmtId="164" fontId="6" fillId="4" borderId="27" xfId="20" applyFont="1" applyFill="1" applyBorder="1" applyAlignment="1" applyProtection="1">
      <alignment horizontal="left" wrapText="1"/>
      <protection/>
    </xf>
    <xf numFmtId="166" fontId="6" fillId="4" borderId="8" xfId="20" applyNumberFormat="1" applyFont="1" applyFill="1" applyBorder="1" applyAlignment="1" applyProtection="1">
      <alignment horizontal="right" wrapText="1"/>
      <protection/>
    </xf>
    <xf numFmtId="164" fontId="0" fillId="0" borderId="34" xfId="20" applyFont="1" applyBorder="1" applyAlignment="1" applyProtection="1">
      <alignment horizontal="left"/>
      <protection/>
    </xf>
    <xf numFmtId="164" fontId="0" fillId="0" borderId="12" xfId="20" applyFont="1" applyBorder="1" applyAlignment="1" applyProtection="1">
      <alignment wrapText="1"/>
      <protection/>
    </xf>
    <xf numFmtId="166" fontId="0" fillId="0" borderId="1" xfId="20" applyNumberFormat="1" applyFont="1" applyFill="1" applyBorder="1" applyAlignment="1" applyProtection="1">
      <alignment horizontal="right"/>
      <protection/>
    </xf>
    <xf numFmtId="166" fontId="0" fillId="0" borderId="12" xfId="20" applyNumberFormat="1" applyBorder="1" applyAlignment="1">
      <alignment horizontal="right"/>
      <protection/>
    </xf>
    <xf numFmtId="166" fontId="0" fillId="0" borderId="35" xfId="20" applyNumberFormat="1" applyBorder="1" applyAlignment="1">
      <alignment horizontal="right"/>
      <protection/>
    </xf>
    <xf numFmtId="164" fontId="0" fillId="0" borderId="28" xfId="20" applyFont="1" applyFill="1" applyBorder="1" applyAlignment="1" applyProtection="1">
      <alignment horizontal="left"/>
      <protection/>
    </xf>
    <xf numFmtId="164" fontId="1" fillId="0" borderId="29" xfId="20" applyFont="1" applyBorder="1" applyAlignment="1">
      <alignment wrapText="1"/>
      <protection/>
    </xf>
    <xf numFmtId="166" fontId="0" fillId="0" borderId="30" xfId="20" applyNumberFormat="1" applyFont="1" applyFill="1" applyBorder="1" applyAlignment="1" applyProtection="1">
      <alignment horizontal="right"/>
      <protection/>
    </xf>
    <xf numFmtId="166" fontId="0" fillId="0" borderId="29" xfId="20" applyNumberFormat="1" applyBorder="1" applyAlignment="1">
      <alignment horizontal="right"/>
      <protection/>
    </xf>
    <xf numFmtId="166" fontId="0" fillId="0" borderId="36" xfId="20" applyNumberFormat="1" applyBorder="1" applyAlignment="1">
      <alignment horizontal="right"/>
      <protection/>
    </xf>
    <xf numFmtId="164" fontId="2" fillId="0" borderId="0" xfId="20" applyFont="1" applyBorder="1" applyAlignment="1" applyProtection="1">
      <alignment horizontal="center"/>
      <protection/>
    </xf>
    <xf numFmtId="164" fontId="0" fillId="0" borderId="37" xfId="20" applyFont="1" applyBorder="1" applyAlignment="1" applyProtection="1">
      <alignment horizontal="center" vertical="center" wrapText="1"/>
      <protection/>
    </xf>
    <xf numFmtId="164" fontId="6" fillId="0" borderId="38" xfId="20" applyFont="1" applyBorder="1" applyAlignment="1" applyProtection="1">
      <alignment horizontal="center" vertical="center" wrapText="1"/>
      <protection/>
    </xf>
    <xf numFmtId="164" fontId="6" fillId="0" borderId="38" xfId="20" applyFont="1" applyBorder="1" applyAlignment="1">
      <alignment horizontal="center" vertical="center" wrapText="1"/>
      <protection/>
    </xf>
    <xf numFmtId="164" fontId="6" fillId="0" borderId="38" xfId="20" applyFont="1" applyBorder="1" applyAlignment="1">
      <alignment horizontal="center" wrapText="1"/>
      <protection/>
    </xf>
    <xf numFmtId="164" fontId="6" fillId="0" borderId="39" xfId="20" applyFont="1" applyBorder="1" applyAlignment="1">
      <alignment horizontal="center" wrapText="1"/>
      <protection/>
    </xf>
    <xf numFmtId="164" fontId="1" fillId="0" borderId="28" xfId="20" applyFont="1" applyBorder="1" applyAlignment="1" applyProtection="1">
      <alignment horizontal="center"/>
      <protection/>
    </xf>
    <xf numFmtId="164" fontId="1" fillId="0" borderId="29" xfId="20" applyFont="1" applyBorder="1" applyAlignment="1" applyProtection="1">
      <alignment horizontal="center" wrapText="1"/>
      <protection/>
    </xf>
    <xf numFmtId="164" fontId="1" fillId="0" borderId="29" xfId="20" applyFont="1" applyBorder="1" applyAlignment="1" applyProtection="1">
      <alignment horizontal="center"/>
      <protection/>
    </xf>
    <xf numFmtId="164" fontId="1" fillId="0" borderId="29" xfId="20" applyFont="1" applyBorder="1" applyAlignment="1">
      <alignment horizontal="center"/>
      <protection/>
    </xf>
    <xf numFmtId="164" fontId="1" fillId="0" borderId="36" xfId="20" applyFont="1" applyBorder="1" applyAlignment="1">
      <alignment horizontal="center"/>
      <protection/>
    </xf>
    <xf numFmtId="164" fontId="0" fillId="0" borderId="0" xfId="20" applyAlignment="1">
      <alignment wrapText="1"/>
      <protection/>
    </xf>
    <xf numFmtId="164" fontId="1" fillId="0" borderId="19" xfId="20" applyFont="1" applyBorder="1" applyAlignment="1" applyProtection="1">
      <alignment horizontal="center"/>
      <protection/>
    </xf>
    <xf numFmtId="164" fontId="6" fillId="0" borderId="20" xfId="20" applyFont="1" applyBorder="1" applyAlignment="1" applyProtection="1">
      <alignment horizontal="left" wrapText="1"/>
      <protection/>
    </xf>
    <xf numFmtId="166" fontId="6" fillId="0" borderId="20" xfId="20" applyNumberFormat="1" applyFont="1" applyBorder="1" applyAlignment="1" applyProtection="1">
      <alignment/>
      <protection/>
    </xf>
    <xf numFmtId="166" fontId="6" fillId="0" borderId="20" xfId="20" applyNumberFormat="1" applyFont="1" applyBorder="1" applyAlignment="1">
      <alignment/>
      <protection/>
    </xf>
    <xf numFmtId="166" fontId="6" fillId="0" borderId="21" xfId="20" applyNumberFormat="1" applyFont="1" applyBorder="1" applyAlignment="1">
      <alignment/>
      <protection/>
    </xf>
    <xf numFmtId="164" fontId="10" fillId="6" borderId="19" xfId="20" applyFont="1" applyFill="1" applyBorder="1" applyAlignment="1" applyProtection="1">
      <alignment horizontal="left"/>
      <protection/>
    </xf>
    <xf numFmtId="164" fontId="10" fillId="6" borderId="20" xfId="20" applyFont="1" applyFill="1" applyBorder="1" applyAlignment="1" applyProtection="1">
      <alignment wrapText="1"/>
      <protection/>
    </xf>
    <xf numFmtId="166" fontId="10" fillId="6" borderId="20" xfId="20" applyNumberFormat="1" applyFont="1" applyFill="1" applyBorder="1" applyAlignment="1" applyProtection="1">
      <alignment horizontal="right"/>
      <protection/>
    </xf>
    <xf numFmtId="166" fontId="10" fillId="6" borderId="20" xfId="20" applyNumberFormat="1" applyFont="1" applyFill="1" applyBorder="1">
      <alignment/>
      <protection/>
    </xf>
    <xf numFmtId="166" fontId="10" fillId="6" borderId="21" xfId="20" applyNumberFormat="1" applyFont="1" applyFill="1" applyBorder="1">
      <alignment/>
      <protection/>
    </xf>
    <xf numFmtId="164" fontId="0" fillId="2" borderId="26" xfId="20" applyFont="1" applyFill="1" applyBorder="1" applyAlignment="1" applyProtection="1">
      <alignment horizontal="left"/>
      <protection/>
    </xf>
    <xf numFmtId="164" fontId="0" fillId="2" borderId="11" xfId="20" applyFont="1" applyFill="1" applyBorder="1" applyAlignment="1" applyProtection="1">
      <alignment wrapText="1"/>
      <protection/>
    </xf>
    <xf numFmtId="166" fontId="0" fillId="2" borderId="11" xfId="20" applyNumberFormat="1" applyFont="1" applyFill="1" applyBorder="1" applyAlignment="1" applyProtection="1">
      <alignment horizontal="right"/>
      <protection/>
    </xf>
    <xf numFmtId="166" fontId="0" fillId="0" borderId="11" xfId="20" applyNumberFormat="1" applyBorder="1">
      <alignment/>
      <protection/>
    </xf>
    <xf numFmtId="166" fontId="0" fillId="0" borderId="33" xfId="20" applyNumberFormat="1" applyBorder="1">
      <alignment/>
      <protection/>
    </xf>
    <xf numFmtId="164" fontId="6" fillId="0" borderId="0" xfId="20" applyFont="1" applyAlignment="1" applyProtection="1">
      <alignment horizontal="center" vertical="center" wrapText="1"/>
      <protection/>
    </xf>
    <xf numFmtId="166" fontId="6" fillId="0" borderId="0" xfId="20" applyNumberFormat="1" applyFont="1" applyAlignment="1" applyProtection="1">
      <alignment horizontal="center" vertical="center" wrapText="1"/>
      <protection/>
    </xf>
    <xf numFmtId="164" fontId="6" fillId="0" borderId="0" xfId="20" applyFont="1" applyAlignment="1">
      <alignment horizontal="center" vertical="center"/>
      <protection/>
    </xf>
    <xf numFmtId="164" fontId="0" fillId="2" borderId="27" xfId="20" applyFont="1" applyFill="1" applyBorder="1" applyAlignment="1" applyProtection="1">
      <alignment horizontal="left"/>
      <protection/>
    </xf>
    <xf numFmtId="166" fontId="0" fillId="2" borderId="4" xfId="20" applyNumberFormat="1" applyFont="1" applyFill="1" applyBorder="1" applyAlignment="1" applyProtection="1">
      <alignment horizontal="right"/>
      <protection/>
    </xf>
    <xf numFmtId="166" fontId="0" fillId="0" borderId="31" xfId="20" applyNumberFormat="1" applyBorder="1">
      <alignment/>
      <protection/>
    </xf>
    <xf numFmtId="164" fontId="0" fillId="2" borderId="34" xfId="20" applyFont="1" applyFill="1" applyBorder="1" applyAlignment="1" applyProtection="1">
      <alignment horizontal="left"/>
      <protection/>
    </xf>
    <xf numFmtId="164" fontId="0" fillId="2" borderId="12" xfId="20" applyFont="1" applyFill="1" applyBorder="1" applyAlignment="1" applyProtection="1">
      <alignment wrapText="1"/>
      <protection/>
    </xf>
    <xf numFmtId="166" fontId="0" fillId="2" borderId="12" xfId="20" applyNumberFormat="1" applyFont="1" applyFill="1" applyBorder="1" applyAlignment="1" applyProtection="1">
      <alignment horizontal="right"/>
      <protection/>
    </xf>
    <xf numFmtId="166" fontId="0" fillId="0" borderId="35" xfId="20" applyNumberFormat="1" applyBorder="1">
      <alignment/>
      <protection/>
    </xf>
    <xf numFmtId="166" fontId="10" fillId="6" borderId="20" xfId="20" applyNumberFormat="1" applyFont="1" applyFill="1" applyBorder="1" applyProtection="1">
      <alignment/>
      <protection/>
    </xf>
    <xf numFmtId="166" fontId="10" fillId="6" borderId="20" xfId="15" applyNumberFormat="1" applyFont="1" applyFill="1" applyBorder="1" applyAlignment="1" applyProtection="1">
      <alignment/>
      <protection/>
    </xf>
    <xf numFmtId="166" fontId="0" fillId="2" borderId="11" xfId="20" applyNumberFormat="1" applyFont="1" applyFill="1" applyBorder="1" applyProtection="1">
      <alignment/>
      <protection/>
    </xf>
    <xf numFmtId="164" fontId="0" fillId="2" borderId="28" xfId="20" applyFont="1" applyFill="1" applyBorder="1" applyAlignment="1" applyProtection="1">
      <alignment horizontal="left"/>
      <protection/>
    </xf>
    <xf numFmtId="166" fontId="0" fillId="2" borderId="29" xfId="20" applyNumberFormat="1" applyFont="1" applyFill="1" applyBorder="1" applyProtection="1">
      <alignment/>
      <protection/>
    </xf>
    <xf numFmtId="166" fontId="0" fillId="0" borderId="29" xfId="20" applyNumberFormat="1" applyBorder="1">
      <alignment/>
      <protection/>
    </xf>
    <xf numFmtId="166" fontId="0" fillId="0" borderId="36" xfId="20" applyNumberFormat="1" applyBorder="1">
      <alignment/>
      <protection/>
    </xf>
    <xf numFmtId="164" fontId="0" fillId="2" borderId="0" xfId="20" applyFont="1" applyFill="1" applyBorder="1" applyAlignment="1" applyProtection="1">
      <alignment horizontal="left"/>
      <protection/>
    </xf>
    <xf numFmtId="164" fontId="0" fillId="2" borderId="0" xfId="20" applyFont="1" applyFill="1" applyBorder="1" applyAlignment="1" applyProtection="1">
      <alignment wrapText="1"/>
      <protection/>
    </xf>
    <xf numFmtId="166" fontId="0" fillId="2" borderId="0" xfId="20" applyNumberFormat="1" applyFont="1" applyFill="1" applyBorder="1" applyProtection="1">
      <alignment/>
      <protection/>
    </xf>
    <xf numFmtId="166" fontId="0" fillId="0" borderId="0" xfId="20" applyNumberFormat="1" applyBorder="1">
      <alignment/>
      <protection/>
    </xf>
    <xf numFmtId="164" fontId="0" fillId="0" borderId="19" xfId="20" applyBorder="1" applyAlignment="1">
      <alignment horizontal="left"/>
      <protection/>
    </xf>
    <xf numFmtId="164" fontId="10" fillId="0" borderId="20" xfId="20" applyFont="1" applyBorder="1" applyAlignment="1">
      <alignment wrapText="1"/>
      <protection/>
    </xf>
    <xf numFmtId="164" fontId="6" fillId="0" borderId="20" xfId="20" applyFont="1" applyBorder="1" applyAlignment="1">
      <alignment horizontal="center" vertical="center" wrapText="1"/>
      <protection/>
    </xf>
    <xf numFmtId="164" fontId="6" fillId="0" borderId="20" xfId="20" applyFont="1" applyBorder="1" applyAlignment="1">
      <alignment horizontal="center" wrapText="1"/>
      <protection/>
    </xf>
    <xf numFmtId="164" fontId="6" fillId="0" borderId="21" xfId="20" applyFont="1" applyBorder="1" applyAlignment="1">
      <alignment horizontal="center" wrapText="1"/>
      <protection/>
    </xf>
    <xf numFmtId="164" fontId="0" fillId="0" borderId="0" xfId="20" applyAlignment="1">
      <alignment horizontal="right"/>
      <protection/>
    </xf>
    <xf numFmtId="164" fontId="6" fillId="0" borderId="22" xfId="20" applyFont="1" applyBorder="1" applyAlignment="1">
      <alignment horizontal="left"/>
      <protection/>
    </xf>
    <xf numFmtId="164" fontId="10" fillId="0" borderId="23" xfId="20" applyFont="1" applyBorder="1" applyAlignment="1">
      <alignment wrapText="1"/>
      <protection/>
    </xf>
    <xf numFmtId="166" fontId="6" fillId="0" borderId="23" xfId="20" applyNumberFormat="1" applyFont="1" applyBorder="1" applyAlignment="1">
      <alignment wrapText="1"/>
      <protection/>
    </xf>
    <xf numFmtId="166" fontId="6" fillId="0" borderId="40" xfId="20" applyNumberFormat="1" applyFont="1" applyBorder="1">
      <alignment/>
      <protection/>
    </xf>
    <xf numFmtId="166" fontId="0" fillId="0" borderId="11" xfId="20" applyNumberFormat="1" applyBorder="1" applyAlignment="1">
      <alignment horizontal="right"/>
      <protection/>
    </xf>
    <xf numFmtId="166" fontId="0" fillId="2" borderId="4" xfId="20" applyNumberFormat="1" applyFont="1" applyFill="1" applyBorder="1" applyProtection="1">
      <alignment/>
      <protection/>
    </xf>
    <xf numFmtId="166" fontId="0" fillId="2" borderId="12" xfId="20" applyNumberFormat="1" applyFont="1" applyFill="1" applyBorder="1" applyProtection="1">
      <alignment/>
      <protection/>
    </xf>
    <xf numFmtId="164" fontId="0" fillId="0" borderId="0" xfId="20" applyFont="1" applyAlignment="1" applyProtection="1">
      <alignment/>
      <protection/>
    </xf>
    <xf numFmtId="164" fontId="0" fillId="0" borderId="0" xfId="20" applyFont="1" applyAlignment="1">
      <alignment/>
      <protection/>
    </xf>
    <xf numFmtId="164" fontId="0" fillId="0" borderId="0" xfId="20" applyFont="1" applyBorder="1" applyAlignment="1">
      <alignment/>
      <protection/>
    </xf>
    <xf numFmtId="164" fontId="0" fillId="0" borderId="0" xfId="20" applyFont="1" applyBorder="1" applyAlignment="1" applyProtection="1">
      <alignment/>
      <protection/>
    </xf>
    <xf numFmtId="164" fontId="0" fillId="0" borderId="0" xfId="20" applyFont="1" applyBorder="1" applyAlignment="1" applyProtection="1">
      <alignment/>
      <protection locked="0"/>
    </xf>
    <xf numFmtId="164" fontId="0" fillId="0" borderId="0" xfId="20" applyAlignment="1" applyProtection="1">
      <alignment/>
      <protection/>
    </xf>
    <xf numFmtId="164" fontId="6" fillId="0" borderId="41" xfId="20" applyFont="1" applyBorder="1" applyAlignment="1" applyProtection="1">
      <alignment horizontal="center" vertical="center" wrapText="1"/>
      <protection/>
    </xf>
    <xf numFmtId="164" fontId="6" fillId="0" borderId="41" xfId="20" applyFont="1" applyBorder="1" applyAlignment="1" applyProtection="1">
      <alignment horizontal="center" vertical="center"/>
      <protection/>
    </xf>
    <xf numFmtId="164" fontId="7" fillId="0" borderId="41" xfId="20" applyFont="1" applyBorder="1" applyAlignment="1">
      <alignment horizontal="center" vertical="center" wrapText="1"/>
      <protection/>
    </xf>
    <xf numFmtId="164" fontId="6" fillId="0" borderId="41" xfId="20" applyFont="1" applyBorder="1" applyAlignment="1">
      <alignment horizontal="center" vertical="center" wrapText="1"/>
      <protection/>
    </xf>
    <xf numFmtId="164" fontId="6" fillId="0" borderId="41" xfId="20" applyFont="1" applyBorder="1" applyAlignment="1">
      <alignment horizontal="center" vertical="center"/>
      <protection/>
    </xf>
    <xf numFmtId="164" fontId="0" fillId="0" borderId="38" xfId="20" applyFont="1" applyBorder="1" applyAlignment="1" applyProtection="1">
      <alignment horizontal="center" vertical="center"/>
      <protection/>
    </xf>
    <xf numFmtId="164" fontId="11" fillId="0" borderId="38" xfId="20" applyFont="1" applyBorder="1" applyAlignment="1">
      <alignment horizontal="center" vertical="center" wrapText="1"/>
      <protection/>
    </xf>
    <xf numFmtId="164" fontId="0" fillId="0" borderId="38" xfId="20" applyFont="1" applyBorder="1" applyAlignment="1">
      <alignment horizontal="center" vertical="center" wrapText="1"/>
      <protection/>
    </xf>
    <xf numFmtId="164" fontId="0" fillId="0" borderId="39" xfId="20" applyFont="1" applyBorder="1" applyAlignment="1">
      <alignment horizontal="center" vertical="center"/>
      <protection/>
    </xf>
    <xf numFmtId="164" fontId="10" fillId="7" borderId="26" xfId="20" applyFont="1" applyFill="1" applyBorder="1" applyAlignment="1" applyProtection="1">
      <alignment horizontal="left" wrapText="1"/>
      <protection/>
    </xf>
    <xf numFmtId="164" fontId="10" fillId="7" borderId="11" xfId="20" applyFont="1" applyFill="1" applyBorder="1" applyAlignment="1" applyProtection="1">
      <alignment wrapText="1"/>
      <protection/>
    </xf>
    <xf numFmtId="166" fontId="10" fillId="7" borderId="11" xfId="20" applyNumberFormat="1" applyFont="1" applyFill="1" applyBorder="1" applyProtection="1">
      <alignment/>
      <protection/>
    </xf>
    <xf numFmtId="166" fontId="6" fillId="7" borderId="11" xfId="20" applyNumberFormat="1" applyFont="1" applyFill="1" applyBorder="1">
      <alignment/>
      <protection/>
    </xf>
    <xf numFmtId="166" fontId="6" fillId="7" borderId="33" xfId="20" applyNumberFormat="1" applyFont="1" applyFill="1" applyBorder="1">
      <alignment/>
      <protection/>
    </xf>
    <xf numFmtId="164" fontId="10" fillId="8" borderId="27" xfId="20" applyFont="1" applyFill="1" applyBorder="1" applyAlignment="1" applyProtection="1">
      <alignment horizontal="left" wrapText="1"/>
      <protection/>
    </xf>
    <xf numFmtId="164" fontId="10" fillId="8" borderId="4" xfId="20" applyFont="1" applyFill="1" applyBorder="1" applyAlignment="1" applyProtection="1">
      <alignment wrapText="1"/>
      <protection/>
    </xf>
    <xf numFmtId="166" fontId="10" fillId="8" borderId="4" xfId="20" applyNumberFormat="1" applyFont="1" applyFill="1" applyBorder="1" applyProtection="1">
      <alignment/>
      <protection/>
    </xf>
    <xf numFmtId="166" fontId="6" fillId="8" borderId="4" xfId="20" applyNumberFormat="1" applyFont="1" applyFill="1" applyBorder="1">
      <alignment/>
      <protection/>
    </xf>
    <xf numFmtId="166" fontId="6" fillId="8" borderId="31" xfId="20" applyNumberFormat="1" applyFont="1" applyFill="1" applyBorder="1">
      <alignment/>
      <protection/>
    </xf>
    <xf numFmtId="164" fontId="6" fillId="0" borderId="0" xfId="20" applyFont="1" applyFill="1">
      <alignment/>
      <protection/>
    </xf>
    <xf numFmtId="164" fontId="5" fillId="4" borderId="27" xfId="20" applyFont="1" applyFill="1" applyBorder="1" applyAlignment="1" applyProtection="1">
      <alignment horizontal="left" wrapText="1"/>
      <protection/>
    </xf>
    <xf numFmtId="164" fontId="5" fillId="4" borderId="4" xfId="20" applyFont="1" applyFill="1" applyBorder="1" applyAlignment="1" applyProtection="1">
      <alignment wrapText="1"/>
      <protection/>
    </xf>
    <xf numFmtId="166" fontId="6" fillId="4" borderId="4" xfId="20" applyNumberFormat="1" applyFont="1" applyFill="1" applyBorder="1" applyProtection="1">
      <alignment/>
      <protection/>
    </xf>
    <xf numFmtId="166" fontId="6" fillId="4" borderId="4" xfId="20" applyNumberFormat="1" applyFont="1" applyFill="1" applyBorder="1">
      <alignment/>
      <protection/>
    </xf>
    <xf numFmtId="166" fontId="6" fillId="4" borderId="31" xfId="20" applyNumberFormat="1" applyFont="1" applyFill="1" applyBorder="1">
      <alignment/>
      <protection/>
    </xf>
    <xf numFmtId="164" fontId="5" fillId="9" borderId="27" xfId="20" applyFont="1" applyFill="1" applyBorder="1" applyAlignment="1" applyProtection="1">
      <alignment horizontal="left" wrapText="1"/>
      <protection/>
    </xf>
    <xf numFmtId="164" fontId="5" fillId="9" borderId="4" xfId="20" applyFont="1" applyFill="1" applyBorder="1" applyAlignment="1" applyProtection="1">
      <alignment wrapText="1"/>
      <protection/>
    </xf>
    <xf numFmtId="166" fontId="6" fillId="9" borderId="4" xfId="20" applyNumberFormat="1" applyFont="1" applyFill="1" applyBorder="1" applyProtection="1">
      <alignment/>
      <protection/>
    </xf>
    <xf numFmtId="166" fontId="6" fillId="9" borderId="4" xfId="20" applyNumberFormat="1" applyFont="1" applyFill="1" applyBorder="1">
      <alignment/>
      <protection/>
    </xf>
    <xf numFmtId="166" fontId="6" fillId="9" borderId="31" xfId="20" applyNumberFormat="1" applyFont="1" applyFill="1" applyBorder="1" applyProtection="1">
      <alignment/>
      <protection/>
    </xf>
    <xf numFmtId="164" fontId="6" fillId="9" borderId="27" xfId="20" applyFont="1" applyFill="1" applyBorder="1" applyAlignment="1" applyProtection="1">
      <alignment horizontal="left" wrapText="1"/>
      <protection/>
    </xf>
    <xf numFmtId="166" fontId="6" fillId="9" borderId="31" xfId="20" applyNumberFormat="1" applyFont="1" applyFill="1" applyBorder="1">
      <alignment/>
      <protection/>
    </xf>
    <xf numFmtId="164" fontId="5" fillId="2" borderId="27" xfId="20" applyFont="1" applyFill="1" applyBorder="1" applyAlignment="1" applyProtection="1">
      <alignment horizontal="left" wrapText="1"/>
      <protection/>
    </xf>
    <xf numFmtId="164" fontId="1" fillId="2" borderId="4" xfId="20" applyFont="1" applyFill="1" applyBorder="1" applyAlignment="1" applyProtection="1">
      <alignment wrapText="1"/>
      <protection/>
    </xf>
    <xf numFmtId="166" fontId="6" fillId="0" borderId="4" xfId="20" applyNumberFormat="1" applyFont="1" applyFill="1" applyBorder="1">
      <alignment/>
      <protection/>
    </xf>
    <xf numFmtId="166" fontId="6" fillId="0" borderId="31" xfId="20" applyNumberFormat="1" applyFont="1" applyFill="1" applyBorder="1">
      <alignment/>
      <protection/>
    </xf>
    <xf numFmtId="164" fontId="5" fillId="10" borderId="27" xfId="20" applyFont="1" applyFill="1" applyBorder="1" applyAlignment="1" applyProtection="1">
      <alignment horizontal="left" wrapText="1"/>
      <protection/>
    </xf>
    <xf numFmtId="164" fontId="5" fillId="10" borderId="4" xfId="20" applyFont="1" applyFill="1" applyBorder="1" applyAlignment="1" applyProtection="1">
      <alignment wrapText="1"/>
      <protection/>
    </xf>
    <xf numFmtId="166" fontId="6" fillId="10" borderId="4" xfId="20" applyNumberFormat="1" applyFont="1" applyFill="1" applyBorder="1" applyProtection="1">
      <alignment/>
      <protection/>
    </xf>
    <xf numFmtId="166" fontId="6" fillId="10" borderId="4" xfId="20" applyNumberFormat="1" applyFont="1" applyFill="1" applyBorder="1">
      <alignment/>
      <protection/>
    </xf>
    <xf numFmtId="166" fontId="6" fillId="10" borderId="31" xfId="20" applyNumberFormat="1" applyFont="1" applyFill="1" applyBorder="1">
      <alignment/>
      <protection/>
    </xf>
    <xf numFmtId="164" fontId="5" fillId="11" borderId="27" xfId="20" applyFont="1" applyFill="1" applyBorder="1" applyAlignment="1" applyProtection="1">
      <alignment horizontal="left" wrapText="1"/>
      <protection/>
    </xf>
    <xf numFmtId="164" fontId="5" fillId="11" borderId="4" xfId="20" applyFont="1" applyFill="1" applyBorder="1" applyAlignment="1" applyProtection="1">
      <alignment wrapText="1"/>
      <protection/>
    </xf>
    <xf numFmtId="166" fontId="6" fillId="11" borderId="4" xfId="20" applyNumberFormat="1" applyFont="1" applyFill="1" applyBorder="1" applyProtection="1">
      <alignment/>
      <protection/>
    </xf>
    <xf numFmtId="166" fontId="6" fillId="11" borderId="4" xfId="20" applyNumberFormat="1" applyFont="1" applyFill="1" applyBorder="1">
      <alignment/>
      <protection/>
    </xf>
    <xf numFmtId="166" fontId="6" fillId="11" borderId="31" xfId="20" applyNumberFormat="1" applyFont="1" applyFill="1" applyBorder="1">
      <alignment/>
      <protection/>
    </xf>
    <xf numFmtId="164" fontId="1" fillId="0" borderId="27" xfId="20" applyFont="1" applyBorder="1" applyAlignment="1" applyProtection="1">
      <alignment horizontal="left" wrapText="1"/>
      <protection/>
    </xf>
    <xf numFmtId="166" fontId="0" fillId="2" borderId="4" xfId="20" applyNumberFormat="1" applyFont="1" applyFill="1" applyBorder="1" applyProtection="1">
      <alignment/>
      <protection/>
    </xf>
    <xf numFmtId="166" fontId="0" fillId="0" borderId="31" xfId="20" applyNumberFormat="1" applyFont="1" applyBorder="1">
      <alignment/>
      <protection/>
    </xf>
    <xf numFmtId="166" fontId="0" fillId="0" borderId="4" xfId="20" applyNumberFormat="1" applyFont="1" applyFill="1" applyBorder="1" applyProtection="1">
      <alignment/>
      <protection/>
    </xf>
    <xf numFmtId="166" fontId="6" fillId="0" borderId="4" xfId="20" applyNumberFormat="1" applyFont="1" applyBorder="1">
      <alignment/>
      <protection/>
    </xf>
    <xf numFmtId="166" fontId="6" fillId="0" borderId="31" xfId="20" applyNumberFormat="1" applyFont="1" applyBorder="1">
      <alignment/>
      <protection/>
    </xf>
    <xf numFmtId="166" fontId="0" fillId="4" borderId="4" xfId="20" applyNumberFormat="1" applyFont="1" applyFill="1" applyBorder="1">
      <alignment/>
      <protection/>
    </xf>
    <xf numFmtId="166" fontId="0" fillId="4" borderId="31" xfId="20" applyNumberFormat="1" applyFont="1" applyFill="1" applyBorder="1">
      <alignment/>
      <protection/>
    </xf>
    <xf numFmtId="166" fontId="0" fillId="9" borderId="4" xfId="20" applyNumberFormat="1" applyFont="1" applyFill="1" applyBorder="1">
      <alignment/>
      <protection/>
    </xf>
    <xf numFmtId="166" fontId="0" fillId="9" borderId="31" xfId="20" applyNumberFormat="1" applyFont="1" applyFill="1" applyBorder="1">
      <alignment/>
      <protection/>
    </xf>
    <xf numFmtId="164" fontId="0" fillId="0" borderId="0" xfId="20" applyFont="1" applyBorder="1" applyAlignment="1">
      <alignment horizontal="center"/>
      <protection/>
    </xf>
    <xf numFmtId="166" fontId="0" fillId="10" borderId="4" xfId="20" applyNumberFormat="1" applyFont="1" applyFill="1" applyBorder="1">
      <alignment/>
      <protection/>
    </xf>
    <xf numFmtId="166" fontId="0" fillId="10" borderId="31" xfId="20" applyNumberFormat="1" applyFont="1" applyFill="1" applyBorder="1">
      <alignment/>
      <protection/>
    </xf>
    <xf numFmtId="166" fontId="0" fillId="9" borderId="4" xfId="20" applyNumberFormat="1" applyFill="1" applyBorder="1">
      <alignment/>
      <protection/>
    </xf>
    <xf numFmtId="166" fontId="0" fillId="9" borderId="31" xfId="20" applyNumberFormat="1" applyFill="1" applyBorder="1">
      <alignment/>
      <protection/>
    </xf>
    <xf numFmtId="166" fontId="0" fillId="10" borderId="4" xfId="20" applyNumberFormat="1" applyFill="1" applyBorder="1">
      <alignment/>
      <protection/>
    </xf>
    <xf numFmtId="166" fontId="0" fillId="10" borderId="31" xfId="20" applyNumberFormat="1" applyFill="1" applyBorder="1">
      <alignment/>
      <protection/>
    </xf>
    <xf numFmtId="166" fontId="0" fillId="11" borderId="4" xfId="20" applyNumberFormat="1" applyFill="1" applyBorder="1">
      <alignment/>
      <protection/>
    </xf>
    <xf numFmtId="166" fontId="0" fillId="11" borderId="31" xfId="20" applyNumberFormat="1" applyFill="1" applyBorder="1">
      <alignment/>
      <protection/>
    </xf>
    <xf numFmtId="164" fontId="1" fillId="0" borderId="28" xfId="20" applyFont="1" applyBorder="1" applyAlignment="1" applyProtection="1">
      <alignment horizontal="left" wrapText="1"/>
      <protection/>
    </xf>
    <xf numFmtId="164" fontId="1" fillId="0" borderId="29" xfId="20" applyFont="1" applyBorder="1" applyAlignment="1" applyProtection="1">
      <alignment wrapText="1"/>
      <protection/>
    </xf>
    <xf numFmtId="166" fontId="0" fillId="0" borderId="29" xfId="20" applyNumberFormat="1" applyFont="1" applyFill="1" applyBorder="1" applyProtection="1">
      <alignment/>
      <protection/>
    </xf>
    <xf numFmtId="164" fontId="12" fillId="0" borderId="42" xfId="20" applyFont="1" applyBorder="1" applyAlignment="1" applyProtection="1">
      <alignment horizontal="center" vertical="center" wrapText="1"/>
      <protection/>
    </xf>
    <xf numFmtId="164" fontId="12" fillId="0" borderId="43" xfId="20" applyFont="1" applyBorder="1" applyAlignment="1" applyProtection="1">
      <alignment horizontal="center" vertical="center" wrapText="1"/>
      <protection/>
    </xf>
    <xf numFmtId="164" fontId="7" fillId="0" borderId="43" xfId="20" applyFont="1" applyBorder="1" applyAlignment="1">
      <alignment horizontal="center" vertical="center" wrapText="1"/>
      <protection/>
    </xf>
    <xf numFmtId="164" fontId="6" fillId="0" borderId="43" xfId="20" applyFont="1" applyBorder="1" applyAlignment="1">
      <alignment horizontal="center" vertical="center" wrapText="1"/>
      <protection/>
    </xf>
    <xf numFmtId="164" fontId="6" fillId="0" borderId="44" xfId="20" applyFont="1" applyBorder="1" applyAlignment="1">
      <alignment horizontal="center" vertical="center"/>
      <protection/>
    </xf>
    <xf numFmtId="164" fontId="0" fillId="0" borderId="0" xfId="20" applyBorder="1" applyAlignment="1">
      <alignment vertical="center"/>
      <protection/>
    </xf>
    <xf numFmtId="164" fontId="0" fillId="0" borderId="0" xfId="20" applyAlignment="1">
      <alignment vertical="center"/>
      <protection/>
    </xf>
    <xf numFmtId="164" fontId="13" fillId="0" borderId="19" xfId="20" applyFont="1" applyBorder="1" applyAlignment="1" applyProtection="1">
      <alignment horizontal="center"/>
      <protection/>
    </xf>
    <xf numFmtId="164" fontId="13" fillId="0" borderId="20" xfId="20" applyFont="1" applyBorder="1" applyAlignment="1" applyProtection="1">
      <alignment horizontal="center" wrapText="1"/>
      <protection/>
    </xf>
    <xf numFmtId="164" fontId="7" fillId="0" borderId="20" xfId="20" applyFont="1" applyBorder="1" applyAlignment="1">
      <alignment vertical="center" wrapText="1"/>
      <protection/>
    </xf>
    <xf numFmtId="164" fontId="6" fillId="0" borderId="20" xfId="20" applyFont="1" applyBorder="1" applyAlignment="1">
      <alignment vertical="center" wrapText="1"/>
      <protection/>
    </xf>
    <xf numFmtId="164" fontId="6" fillId="0" borderId="21" xfId="20" applyFont="1" applyBorder="1" applyAlignment="1">
      <alignment vertical="center"/>
      <protection/>
    </xf>
    <xf numFmtId="164" fontId="12" fillId="7" borderId="15" xfId="20" applyFont="1" applyFill="1" applyBorder="1" applyAlignment="1" applyProtection="1">
      <alignment horizontal="left"/>
      <protection/>
    </xf>
    <xf numFmtId="164" fontId="14" fillId="7" borderId="16" xfId="20" applyFont="1" applyFill="1" applyBorder="1" applyAlignment="1" applyProtection="1">
      <alignment wrapText="1"/>
      <protection/>
    </xf>
    <xf numFmtId="166" fontId="12" fillId="7" borderId="16" xfId="20" applyNumberFormat="1" applyFont="1" applyFill="1" applyBorder="1" applyAlignment="1" applyProtection="1">
      <alignment horizontal="right" wrapText="1"/>
      <protection/>
    </xf>
    <xf numFmtId="166" fontId="2" fillId="7" borderId="16" xfId="20" applyNumberFormat="1" applyFont="1" applyFill="1" applyBorder="1">
      <alignment/>
      <protection/>
    </xf>
    <xf numFmtId="166" fontId="2" fillId="7" borderId="17" xfId="20" applyNumberFormat="1" applyFont="1" applyFill="1" applyBorder="1">
      <alignment/>
      <protection/>
    </xf>
    <xf numFmtId="164" fontId="12" fillId="8" borderId="26" xfId="20" applyFont="1" applyFill="1" applyBorder="1" applyAlignment="1" applyProtection="1">
      <alignment horizontal="left"/>
      <protection/>
    </xf>
    <xf numFmtId="164" fontId="12" fillId="8" borderId="11" xfId="20" applyFont="1" applyFill="1" applyBorder="1" applyAlignment="1" applyProtection="1">
      <alignment wrapText="1"/>
      <protection/>
    </xf>
    <xf numFmtId="166" fontId="12" fillId="8" borderId="11" xfId="20" applyNumberFormat="1" applyFont="1" applyFill="1" applyBorder="1" applyAlignment="1" applyProtection="1">
      <alignment horizontal="right" wrapText="1"/>
      <protection/>
    </xf>
    <xf numFmtId="166" fontId="2" fillId="8" borderId="11" xfId="20" applyNumberFormat="1" applyFont="1" applyFill="1" applyBorder="1">
      <alignment/>
      <protection/>
    </xf>
    <xf numFmtId="166" fontId="2" fillId="8" borderId="33" xfId="20" applyNumberFormat="1" applyFont="1" applyFill="1" applyBorder="1">
      <alignment/>
      <protection/>
    </xf>
    <xf numFmtId="164" fontId="15" fillId="4" borderId="27" xfId="20" applyFont="1" applyFill="1" applyBorder="1" applyAlignment="1" applyProtection="1">
      <alignment horizontal="left"/>
      <protection/>
    </xf>
    <xf numFmtId="166" fontId="15" fillId="4" borderId="4" xfId="20" applyNumberFormat="1" applyFont="1" applyFill="1" applyBorder="1" applyAlignment="1" applyProtection="1">
      <alignment horizontal="right" wrapText="1"/>
      <protection/>
    </xf>
    <xf numFmtId="164" fontId="13" fillId="9" borderId="45" xfId="20" applyFont="1" applyFill="1" applyBorder="1" applyAlignment="1" applyProtection="1">
      <alignment horizontal="left"/>
      <protection/>
    </xf>
    <xf numFmtId="164" fontId="13" fillId="9" borderId="4" xfId="20" applyFont="1" applyFill="1" applyBorder="1" applyAlignment="1" applyProtection="1">
      <alignment wrapText="1"/>
      <protection/>
    </xf>
    <xf numFmtId="166" fontId="15" fillId="9" borderId="4" xfId="20" applyNumberFormat="1" applyFont="1" applyFill="1" applyBorder="1" applyAlignment="1" applyProtection="1">
      <alignment horizontal="right" wrapText="1"/>
      <protection/>
    </xf>
    <xf numFmtId="164" fontId="13" fillId="9" borderId="46" xfId="20" applyFont="1" applyFill="1" applyBorder="1" applyAlignment="1" applyProtection="1">
      <alignment horizontal="left"/>
      <protection/>
    </xf>
    <xf numFmtId="166" fontId="15" fillId="9" borderId="11" xfId="20" applyNumberFormat="1" applyFont="1" applyFill="1" applyBorder="1" applyAlignment="1" applyProtection="1">
      <alignment horizontal="right" wrapText="1"/>
      <protection/>
    </xf>
    <xf numFmtId="164" fontId="16" fillId="2" borderId="27" xfId="20" applyFont="1" applyFill="1" applyBorder="1" applyAlignment="1" applyProtection="1">
      <alignment horizontal="left"/>
      <protection/>
    </xf>
    <xf numFmtId="164" fontId="16" fillId="2" borderId="4" xfId="20" applyFont="1" applyFill="1" applyBorder="1" applyAlignment="1" applyProtection="1">
      <alignment wrapText="1"/>
      <protection/>
    </xf>
    <xf numFmtId="166" fontId="17" fillId="2" borderId="4" xfId="20" applyNumberFormat="1" applyFont="1" applyFill="1" applyBorder="1" applyAlignment="1" applyProtection="1">
      <alignment horizontal="right" wrapText="1"/>
      <protection/>
    </xf>
    <xf numFmtId="166" fontId="6" fillId="2" borderId="31" xfId="20" applyNumberFormat="1" applyFont="1" applyFill="1" applyBorder="1">
      <alignment/>
      <protection/>
    </xf>
    <xf numFmtId="164" fontId="6" fillId="2" borderId="0" xfId="20" applyFont="1" applyFill="1">
      <alignment/>
      <protection/>
    </xf>
    <xf numFmtId="164" fontId="13" fillId="10" borderId="27" xfId="20" applyFont="1" applyFill="1" applyBorder="1" applyAlignment="1" applyProtection="1">
      <alignment horizontal="left"/>
      <protection/>
    </xf>
    <xf numFmtId="164" fontId="13" fillId="10" borderId="4" xfId="20" applyFont="1" applyFill="1" applyBorder="1" applyAlignment="1" applyProtection="1">
      <alignment wrapText="1"/>
      <protection/>
    </xf>
    <xf numFmtId="166" fontId="13" fillId="10" borderId="4" xfId="20" applyNumberFormat="1" applyFont="1" applyFill="1" applyBorder="1" applyAlignment="1" applyProtection="1">
      <alignment horizontal="right" wrapText="1"/>
      <protection/>
    </xf>
    <xf numFmtId="166" fontId="5" fillId="10" borderId="4" xfId="20" applyNumberFormat="1" applyFont="1" applyFill="1" applyBorder="1" applyAlignment="1">
      <alignment horizontal="right"/>
      <protection/>
    </xf>
    <xf numFmtId="166" fontId="5" fillId="10" borderId="31" xfId="20" applyNumberFormat="1" applyFont="1" applyFill="1" applyBorder="1">
      <alignment/>
      <protection/>
    </xf>
    <xf numFmtId="164" fontId="13" fillId="12" borderId="27" xfId="20" applyFont="1" applyFill="1" applyBorder="1" applyAlignment="1" applyProtection="1">
      <alignment horizontal="left"/>
      <protection/>
    </xf>
    <xf numFmtId="164" fontId="13" fillId="12" borderId="4" xfId="20" applyFont="1" applyFill="1" applyBorder="1" applyAlignment="1" applyProtection="1">
      <alignment wrapText="1"/>
      <protection/>
    </xf>
    <xf numFmtId="166" fontId="13" fillId="12" borderId="4" xfId="20" applyNumberFormat="1" applyFont="1" applyFill="1" applyBorder="1" applyAlignment="1" applyProtection="1">
      <alignment horizontal="right" wrapText="1"/>
      <protection/>
    </xf>
    <xf numFmtId="166" fontId="5" fillId="12" borderId="4" xfId="20" applyNumberFormat="1" applyFont="1" applyFill="1" applyBorder="1">
      <alignment/>
      <protection/>
    </xf>
    <xf numFmtId="166" fontId="5" fillId="12" borderId="31" xfId="20" applyNumberFormat="1" applyFont="1" applyFill="1" applyBorder="1">
      <alignment/>
      <protection/>
    </xf>
    <xf numFmtId="164" fontId="16" fillId="11" borderId="27" xfId="20" applyFont="1" applyFill="1" applyBorder="1" applyAlignment="1" applyProtection="1">
      <alignment horizontal="left"/>
      <protection/>
    </xf>
    <xf numFmtId="164" fontId="16" fillId="11" borderId="4" xfId="20" applyFont="1" applyFill="1" applyBorder="1" applyAlignment="1" applyProtection="1">
      <alignment wrapText="1"/>
      <protection/>
    </xf>
    <xf numFmtId="166" fontId="16" fillId="11" borderId="4" xfId="20" applyNumberFormat="1" applyFont="1" applyFill="1" applyBorder="1" applyAlignment="1" applyProtection="1">
      <alignment horizontal="right" wrapText="1"/>
      <protection/>
    </xf>
    <xf numFmtId="166" fontId="1" fillId="11" borderId="4" xfId="20" applyNumberFormat="1" applyFont="1" applyFill="1" applyBorder="1">
      <alignment/>
      <protection/>
    </xf>
    <xf numFmtId="166" fontId="1" fillId="11" borderId="31" xfId="20" applyNumberFormat="1" applyFont="1" applyFill="1" applyBorder="1">
      <alignment/>
      <protection/>
    </xf>
    <xf numFmtId="164" fontId="16" fillId="0" borderId="27" xfId="20" applyFont="1" applyBorder="1" applyAlignment="1" applyProtection="1">
      <alignment horizontal="left"/>
      <protection/>
    </xf>
    <xf numFmtId="164" fontId="16" fillId="0" borderId="4" xfId="20" applyFont="1" applyBorder="1" applyAlignment="1" applyProtection="1">
      <alignment wrapText="1"/>
      <protection/>
    </xf>
    <xf numFmtId="166" fontId="16" fillId="0" borderId="4" xfId="20" applyNumberFormat="1" applyFont="1" applyBorder="1" applyAlignment="1" applyProtection="1">
      <alignment horizontal="right" wrapText="1"/>
      <protection/>
    </xf>
    <xf numFmtId="166" fontId="5" fillId="0" borderId="4" xfId="20" applyNumberFormat="1" applyFont="1" applyBorder="1">
      <alignment/>
      <protection/>
    </xf>
    <xf numFmtId="166" fontId="5" fillId="0" borderId="31" xfId="20" applyNumberFormat="1" applyFont="1" applyBorder="1">
      <alignment/>
      <protection/>
    </xf>
    <xf numFmtId="166" fontId="1" fillId="0" borderId="4" xfId="20" applyNumberFormat="1" applyFont="1" applyBorder="1">
      <alignment/>
      <protection/>
    </xf>
    <xf numFmtId="166" fontId="1" fillId="0" borderId="31" xfId="20" applyNumberFormat="1" applyFont="1" applyBorder="1">
      <alignment/>
      <protection/>
    </xf>
    <xf numFmtId="166" fontId="5" fillId="11" borderId="4" xfId="20" applyNumberFormat="1" applyFont="1" applyFill="1" applyBorder="1">
      <alignment/>
      <protection/>
    </xf>
    <xf numFmtId="166" fontId="5" fillId="11" borderId="31" xfId="20" applyNumberFormat="1" applyFont="1" applyFill="1" applyBorder="1">
      <alignment/>
      <protection/>
    </xf>
    <xf numFmtId="164" fontId="16" fillId="0" borderId="27" xfId="20" applyFont="1" applyFill="1" applyBorder="1" applyAlignment="1" applyProtection="1">
      <alignment horizontal="left"/>
      <protection/>
    </xf>
    <xf numFmtId="164" fontId="16" fillId="0" borderId="4" xfId="20" applyFont="1" applyFill="1" applyBorder="1" applyAlignment="1" applyProtection="1">
      <alignment wrapText="1"/>
      <protection/>
    </xf>
    <xf numFmtId="166" fontId="16" fillId="0" borderId="4" xfId="20" applyNumberFormat="1" applyFont="1" applyFill="1" applyBorder="1" applyAlignment="1" applyProtection="1">
      <alignment horizontal="right" wrapText="1"/>
      <protection/>
    </xf>
    <xf numFmtId="166" fontId="13" fillId="11" borderId="4" xfId="20" applyNumberFormat="1" applyFont="1" applyFill="1" applyBorder="1" applyAlignment="1" applyProtection="1">
      <alignment horizontal="right" wrapText="1"/>
      <protection/>
    </xf>
    <xf numFmtId="164" fontId="0" fillId="0" borderId="0" xfId="20" applyBorder="1" applyAlignment="1">
      <alignment horizontal="center" vertical="center"/>
      <protection/>
    </xf>
    <xf numFmtId="164" fontId="0" fillId="0" borderId="0" xfId="20" applyFont="1" applyFill="1" applyBorder="1">
      <alignment/>
      <protection/>
    </xf>
    <xf numFmtId="166" fontId="1" fillId="2" borderId="31" xfId="20" applyNumberFormat="1" applyFont="1" applyFill="1" applyBorder="1">
      <alignment/>
      <protection/>
    </xf>
    <xf numFmtId="166" fontId="1" fillId="2" borderId="4" xfId="20" applyNumberFormat="1" applyFont="1" applyFill="1" applyBorder="1">
      <alignment/>
      <protection/>
    </xf>
    <xf numFmtId="164" fontId="0" fillId="0" borderId="0" xfId="20" applyFont="1" applyBorder="1" applyAlignment="1">
      <alignment vertical="center"/>
      <protection/>
    </xf>
    <xf numFmtId="164" fontId="16" fillId="9" borderId="45" xfId="20" applyFont="1" applyFill="1" applyBorder="1" applyAlignment="1" applyProtection="1">
      <alignment horizontal="left" wrapText="1"/>
      <protection/>
    </xf>
    <xf numFmtId="164" fontId="13" fillId="9" borderId="4" xfId="20" applyFont="1" applyFill="1" applyBorder="1" applyAlignment="1" applyProtection="1">
      <alignment horizontal="left" wrapText="1"/>
      <protection/>
    </xf>
    <xf numFmtId="164" fontId="16" fillId="9" borderId="46" xfId="20" applyFont="1" applyFill="1" applyBorder="1" applyAlignment="1" applyProtection="1">
      <alignment horizontal="left" wrapText="1"/>
      <protection/>
    </xf>
    <xf numFmtId="166" fontId="17" fillId="9" borderId="4" xfId="20" applyNumberFormat="1" applyFont="1" applyFill="1" applyBorder="1" applyAlignment="1" applyProtection="1">
      <alignment horizontal="right" wrapText="1"/>
      <protection/>
    </xf>
    <xf numFmtId="164" fontId="6" fillId="2" borderId="0" xfId="20" applyFont="1" applyFill="1" applyBorder="1">
      <alignment/>
      <protection/>
    </xf>
    <xf numFmtId="164" fontId="13" fillId="2" borderId="46" xfId="20" applyFont="1" applyFill="1" applyBorder="1" applyAlignment="1" applyProtection="1">
      <alignment horizontal="left"/>
      <protection/>
    </xf>
    <xf numFmtId="166" fontId="17" fillId="2" borderId="4" xfId="20" applyNumberFormat="1" applyFont="1" applyFill="1" applyBorder="1" applyAlignment="1" applyProtection="1">
      <alignment horizontal="right"/>
      <protection/>
    </xf>
    <xf numFmtId="164" fontId="13" fillId="10" borderId="46" xfId="20" applyFont="1" applyFill="1" applyBorder="1" applyAlignment="1" applyProtection="1">
      <alignment horizontal="left"/>
      <protection/>
    </xf>
    <xf numFmtId="166" fontId="13" fillId="10" borderId="4" xfId="20" applyNumberFormat="1" applyFont="1" applyFill="1" applyBorder="1" applyAlignment="1" applyProtection="1">
      <alignment horizontal="right"/>
      <protection/>
    </xf>
    <xf numFmtId="166" fontId="5" fillId="10" borderId="4" xfId="20" applyNumberFormat="1" applyFont="1" applyFill="1" applyBorder="1">
      <alignment/>
      <protection/>
    </xf>
    <xf numFmtId="164" fontId="13" fillId="12" borderId="46" xfId="20" applyFont="1" applyFill="1" applyBorder="1" applyAlignment="1" applyProtection="1">
      <alignment horizontal="left"/>
      <protection/>
    </xf>
    <xf numFmtId="166" fontId="13" fillId="12" borderId="4" xfId="20" applyNumberFormat="1" applyFont="1" applyFill="1" applyBorder="1" applyAlignment="1" applyProtection="1">
      <alignment horizontal="right"/>
      <protection/>
    </xf>
    <xf numFmtId="164" fontId="16" fillId="11" borderId="47" xfId="20" applyFont="1" applyFill="1" applyBorder="1" applyAlignment="1" applyProtection="1">
      <alignment horizontal="left"/>
      <protection/>
    </xf>
    <xf numFmtId="164" fontId="16" fillId="13" borderId="4" xfId="20" applyFont="1" applyFill="1" applyBorder="1" applyAlignment="1" applyProtection="1">
      <alignment wrapText="1"/>
      <protection/>
    </xf>
    <xf numFmtId="166" fontId="5" fillId="11" borderId="4" xfId="20" applyNumberFormat="1" applyFont="1" applyFill="1" applyBorder="1">
      <alignment/>
      <protection/>
    </xf>
    <xf numFmtId="166" fontId="5" fillId="11" borderId="31" xfId="20" applyNumberFormat="1" applyFont="1" applyFill="1" applyBorder="1">
      <alignment/>
      <protection/>
    </xf>
    <xf numFmtId="166" fontId="5" fillId="2" borderId="4" xfId="20" applyNumberFormat="1" applyFont="1" applyFill="1" applyBorder="1">
      <alignment/>
      <protection/>
    </xf>
    <xf numFmtId="166" fontId="5" fillId="2" borderId="31" xfId="20" applyNumberFormat="1" applyFont="1" applyFill="1" applyBorder="1">
      <alignment/>
      <protection/>
    </xf>
    <xf numFmtId="166" fontId="5" fillId="0" borderId="31" xfId="20" applyNumberFormat="1" applyFont="1" applyBorder="1">
      <alignment/>
      <protection/>
    </xf>
    <xf numFmtId="166" fontId="1" fillId="0" borderId="31" xfId="20" applyNumberFormat="1" applyFont="1" applyBorder="1">
      <alignment/>
      <protection/>
    </xf>
    <xf numFmtId="166" fontId="5" fillId="0" borderId="4" xfId="20" applyNumberFormat="1" applyFont="1" applyBorder="1">
      <alignment/>
      <protection/>
    </xf>
    <xf numFmtId="166" fontId="1" fillId="0" borderId="4" xfId="20" applyNumberFormat="1" applyFont="1" applyBorder="1">
      <alignment/>
      <protection/>
    </xf>
    <xf numFmtId="166" fontId="1" fillId="2" borderId="31" xfId="20" applyNumberFormat="1" applyFont="1" applyFill="1" applyBorder="1">
      <alignment/>
      <protection/>
    </xf>
    <xf numFmtId="164" fontId="16" fillId="0" borderId="27" xfId="20" applyFont="1" applyBorder="1" applyAlignment="1" applyProtection="1">
      <alignment horizontal="left" wrapText="1"/>
      <protection/>
    </xf>
    <xf numFmtId="164" fontId="16" fillId="0" borderId="4" xfId="20" applyFont="1" applyBorder="1" applyAlignment="1" applyProtection="1">
      <alignment horizontal="left" wrapText="1"/>
      <protection/>
    </xf>
    <xf numFmtId="166" fontId="16" fillId="0" borderId="4" xfId="20" applyNumberFormat="1" applyFont="1" applyBorder="1" applyAlignment="1" applyProtection="1">
      <alignment wrapText="1"/>
      <protection/>
    </xf>
    <xf numFmtId="164" fontId="0" fillId="2" borderId="0" xfId="20" applyFill="1">
      <alignment/>
      <protection/>
    </xf>
    <xf numFmtId="164" fontId="16" fillId="0" borderId="4" xfId="20" applyFont="1" applyBorder="1" applyAlignment="1" applyProtection="1">
      <alignment horizontal="left"/>
      <protection/>
    </xf>
    <xf numFmtId="164" fontId="16" fillId="14" borderId="47" xfId="20" applyFont="1" applyFill="1" applyBorder="1" applyAlignment="1" applyProtection="1">
      <alignment horizontal="left"/>
      <protection/>
    </xf>
    <xf numFmtId="164" fontId="16" fillId="14" borderId="4" xfId="20" applyFont="1" applyFill="1" applyBorder="1" applyAlignment="1" applyProtection="1">
      <alignment wrapText="1"/>
      <protection/>
    </xf>
    <xf numFmtId="166" fontId="16" fillId="14" borderId="10" xfId="20" applyNumberFormat="1" applyFont="1" applyFill="1" applyBorder="1" applyAlignment="1" applyProtection="1">
      <alignment horizontal="right" wrapText="1"/>
      <protection/>
    </xf>
    <xf numFmtId="166" fontId="1" fillId="11" borderId="4" xfId="20" applyNumberFormat="1" applyFont="1" applyFill="1" applyBorder="1">
      <alignment/>
      <protection/>
    </xf>
    <xf numFmtId="166" fontId="1" fillId="11" borderId="31" xfId="20" applyNumberFormat="1" applyFont="1" applyFill="1" applyBorder="1">
      <alignment/>
      <protection/>
    </xf>
    <xf numFmtId="164" fontId="16" fillId="15" borderId="47" xfId="20" applyFont="1" applyFill="1" applyBorder="1" applyAlignment="1" applyProtection="1">
      <alignment horizontal="left"/>
      <protection/>
    </xf>
    <xf numFmtId="164" fontId="16" fillId="15" borderId="4" xfId="20" applyFont="1" applyFill="1" applyBorder="1" applyAlignment="1" applyProtection="1">
      <alignment wrapText="1"/>
      <protection/>
    </xf>
    <xf numFmtId="166" fontId="16" fillId="15" borderId="10" xfId="20" applyNumberFormat="1" applyFont="1" applyFill="1" applyBorder="1" applyAlignment="1" applyProtection="1">
      <alignment horizontal="right" wrapText="1"/>
      <protection/>
    </xf>
    <xf numFmtId="166" fontId="1" fillId="15" borderId="4" xfId="20" applyNumberFormat="1" applyFont="1" applyFill="1" applyBorder="1">
      <alignment/>
      <protection/>
    </xf>
    <xf numFmtId="166" fontId="1" fillId="15" borderId="31" xfId="20" applyNumberFormat="1" applyFont="1" applyFill="1" applyBorder="1">
      <alignment/>
      <protection/>
    </xf>
    <xf numFmtId="166" fontId="1" fillId="2" borderId="4" xfId="20" applyNumberFormat="1" applyFont="1" applyFill="1" applyBorder="1">
      <alignment/>
      <protection/>
    </xf>
    <xf numFmtId="166" fontId="1" fillId="2" borderId="4" xfId="20" applyNumberFormat="1" applyFont="1" applyFill="1" applyBorder="1" applyAlignment="1">
      <alignment/>
      <protection/>
    </xf>
    <xf numFmtId="166" fontId="1" fillId="2" borderId="31" xfId="20" applyNumberFormat="1" applyFont="1" applyFill="1" applyBorder="1" applyAlignment="1">
      <alignment wrapText="1"/>
      <protection/>
    </xf>
    <xf numFmtId="164" fontId="16" fillId="15" borderId="27" xfId="20" applyFont="1" applyFill="1" applyBorder="1" applyAlignment="1" applyProtection="1">
      <alignment horizontal="left"/>
      <protection/>
    </xf>
    <xf numFmtId="164" fontId="16" fillId="15" borderId="4" xfId="20" applyFont="1" applyFill="1" applyBorder="1" applyAlignment="1" applyProtection="1">
      <alignment horizontal="left"/>
      <protection/>
    </xf>
    <xf numFmtId="166" fontId="16" fillId="15" borderId="4" xfId="20" applyNumberFormat="1" applyFont="1" applyFill="1" applyBorder="1" applyAlignment="1" applyProtection="1">
      <alignment wrapText="1"/>
      <protection/>
    </xf>
    <xf numFmtId="166" fontId="1" fillId="15" borderId="31" xfId="20" applyNumberFormat="1" applyFont="1" applyFill="1" applyBorder="1" applyAlignment="1">
      <alignment wrapText="1"/>
      <protection/>
    </xf>
    <xf numFmtId="166" fontId="1" fillId="0" borderId="4" xfId="20" applyNumberFormat="1" applyFont="1" applyFill="1" applyBorder="1">
      <alignment/>
      <protection/>
    </xf>
    <xf numFmtId="166" fontId="1" fillId="0" borderId="31" xfId="20" applyNumberFormat="1" applyFont="1" applyFill="1" applyBorder="1">
      <alignment/>
      <protection/>
    </xf>
    <xf numFmtId="164" fontId="16" fillId="0" borderId="4" xfId="20" applyFont="1" applyFill="1" applyBorder="1" applyAlignment="1" applyProtection="1">
      <alignment horizontal="left"/>
      <protection/>
    </xf>
    <xf numFmtId="166" fontId="16" fillId="0" borderId="4" xfId="20" applyNumberFormat="1" applyFont="1" applyFill="1" applyBorder="1" applyAlignment="1" applyProtection="1">
      <alignment wrapText="1"/>
      <protection/>
    </xf>
    <xf numFmtId="166" fontId="18" fillId="0" borderId="4" xfId="20" applyNumberFormat="1" applyFont="1" applyFill="1" applyBorder="1">
      <alignment/>
      <protection/>
    </xf>
    <xf numFmtId="166" fontId="16" fillId="11" borderId="27" xfId="20" applyNumberFormat="1" applyFont="1" applyFill="1" applyBorder="1" applyAlignment="1" applyProtection="1">
      <alignment horizontal="left"/>
      <protection/>
    </xf>
    <xf numFmtId="164" fontId="16" fillId="11" borderId="4" xfId="20" applyFont="1" applyFill="1" applyBorder="1" applyAlignment="1" applyProtection="1">
      <alignment horizontal="left"/>
      <protection/>
    </xf>
    <xf numFmtId="166" fontId="16" fillId="11" borderId="4" xfId="20" applyNumberFormat="1" applyFont="1" applyFill="1" applyBorder="1" applyAlignment="1" applyProtection="1">
      <alignment wrapText="1"/>
      <protection/>
    </xf>
    <xf numFmtId="166" fontId="16" fillId="15" borderId="4" xfId="20" applyNumberFormat="1" applyFont="1" applyFill="1" applyBorder="1" applyAlignment="1" applyProtection="1">
      <alignment horizontal="right" wrapText="1"/>
      <protection/>
    </xf>
    <xf numFmtId="164" fontId="16" fillId="0" borderId="34" xfId="20" applyFont="1" applyFill="1" applyBorder="1" applyAlignment="1" applyProtection="1">
      <alignment horizontal="left"/>
      <protection/>
    </xf>
    <xf numFmtId="164" fontId="16" fillId="9" borderId="34" xfId="20" applyFont="1" applyFill="1" applyBorder="1" applyAlignment="1" applyProtection="1">
      <alignment horizontal="left" wrapText="1"/>
      <protection/>
    </xf>
    <xf numFmtId="164" fontId="13" fillId="9" borderId="10" xfId="20" applyFont="1" applyFill="1" applyBorder="1" applyAlignment="1" applyProtection="1">
      <alignment horizontal="left" wrapText="1"/>
      <protection/>
    </xf>
    <xf numFmtId="166" fontId="6" fillId="9" borderId="4" xfId="20" applyNumberFormat="1" applyFont="1" applyFill="1" applyBorder="1">
      <alignment/>
      <protection/>
    </xf>
    <xf numFmtId="166" fontId="6" fillId="9" borderId="31" xfId="20" applyNumberFormat="1" applyFont="1" applyFill="1" applyBorder="1">
      <alignment/>
      <protection/>
    </xf>
    <xf numFmtId="164" fontId="16" fillId="9" borderId="26" xfId="20" applyFont="1" applyFill="1" applyBorder="1" applyAlignment="1" applyProtection="1">
      <alignment horizontal="left" wrapText="1"/>
      <protection/>
    </xf>
    <xf numFmtId="164" fontId="16" fillId="0" borderId="26" xfId="20" applyFont="1" applyFill="1" applyBorder="1" applyAlignment="1" applyProtection="1">
      <alignment horizontal="center" wrapText="1"/>
      <protection/>
    </xf>
    <xf numFmtId="164" fontId="13" fillId="0" borderId="10" xfId="20" applyFont="1" applyFill="1" applyBorder="1" applyAlignment="1" applyProtection="1">
      <alignment wrapText="1"/>
      <protection/>
    </xf>
    <xf numFmtId="166" fontId="17" fillId="0" borderId="4" xfId="20" applyNumberFormat="1" applyFont="1" applyFill="1" applyBorder="1" applyAlignment="1" applyProtection="1">
      <alignment horizontal="right" wrapText="1"/>
      <protection/>
    </xf>
    <xf numFmtId="166" fontId="0" fillId="2" borderId="31" xfId="20" applyNumberFormat="1" applyFill="1" applyBorder="1">
      <alignment/>
      <protection/>
    </xf>
    <xf numFmtId="164" fontId="5" fillId="2" borderId="0" xfId="20" applyFont="1" applyFill="1">
      <alignment/>
      <protection/>
    </xf>
    <xf numFmtId="164" fontId="16" fillId="10" borderId="46" xfId="20" applyFont="1" applyFill="1" applyBorder="1" applyAlignment="1" applyProtection="1">
      <alignment horizontal="left"/>
      <protection/>
    </xf>
    <xf numFmtId="164" fontId="16" fillId="10" borderId="4" xfId="20" applyFont="1" applyFill="1" applyBorder="1" applyAlignment="1" applyProtection="1">
      <alignment wrapText="1"/>
      <protection/>
    </xf>
    <xf numFmtId="166" fontId="16" fillId="10" borderId="4" xfId="20" applyNumberFormat="1" applyFont="1" applyFill="1" applyBorder="1" applyAlignment="1" applyProtection="1">
      <alignment horizontal="right" wrapText="1"/>
      <protection/>
    </xf>
    <xf numFmtId="164" fontId="16" fillId="12" borderId="26" xfId="20" applyFont="1" applyFill="1" applyBorder="1" applyAlignment="1" applyProtection="1">
      <alignment horizontal="left" wrapText="1"/>
      <protection/>
    </xf>
    <xf numFmtId="164" fontId="16" fillId="12" borderId="10" xfId="20" applyFont="1" applyFill="1" applyBorder="1" applyAlignment="1" applyProtection="1">
      <alignment wrapText="1"/>
      <protection/>
    </xf>
    <xf numFmtId="166" fontId="16" fillId="12" borderId="4" xfId="20" applyNumberFormat="1" applyFont="1" applyFill="1" applyBorder="1" applyAlignment="1" applyProtection="1">
      <alignment horizontal="right" wrapText="1"/>
      <protection/>
    </xf>
    <xf numFmtId="164" fontId="16" fillId="11" borderId="26" xfId="20" applyFont="1" applyFill="1" applyBorder="1" applyAlignment="1" applyProtection="1">
      <alignment horizontal="left"/>
      <protection/>
    </xf>
    <xf numFmtId="164" fontId="16" fillId="0" borderId="27" xfId="20" applyFont="1" applyFill="1" applyBorder="1" applyAlignment="1" applyProtection="1">
      <alignment horizontal="left" wrapText="1"/>
      <protection/>
    </xf>
    <xf numFmtId="166" fontId="16" fillId="0" borderId="4" xfId="20" applyNumberFormat="1" applyFont="1" applyFill="1" applyBorder="1" applyAlignment="1" applyProtection="1">
      <alignment horizontal="left" wrapText="1"/>
      <protection/>
    </xf>
    <xf numFmtId="168" fontId="13" fillId="9" borderId="34" xfId="20" applyNumberFormat="1" applyFont="1" applyFill="1" applyBorder="1" applyAlignment="1">
      <alignment horizontal="left"/>
      <protection/>
    </xf>
    <xf numFmtId="169" fontId="13" fillId="9" borderId="4" xfId="20" applyNumberFormat="1" applyFont="1" applyFill="1" applyBorder="1" applyAlignment="1" applyProtection="1">
      <alignment/>
      <protection/>
    </xf>
    <xf numFmtId="166" fontId="15" fillId="9" borderId="4" xfId="20" applyNumberFormat="1" applyFont="1" applyFill="1" applyBorder="1" applyAlignment="1" applyProtection="1">
      <alignment horizontal="right"/>
      <protection/>
    </xf>
    <xf numFmtId="168" fontId="13" fillId="9" borderId="26" xfId="20" applyNumberFormat="1" applyFont="1" applyFill="1" applyBorder="1" applyAlignment="1">
      <alignment horizontal="left"/>
      <protection/>
    </xf>
    <xf numFmtId="168" fontId="13" fillId="2" borderId="27" xfId="20" applyNumberFormat="1" applyFont="1" applyFill="1" applyBorder="1" applyAlignment="1">
      <alignment horizontal="left"/>
      <protection/>
    </xf>
    <xf numFmtId="169" fontId="16" fillId="2" borderId="4" xfId="20" applyNumberFormat="1" applyFont="1" applyFill="1" applyBorder="1" applyAlignment="1" applyProtection="1">
      <alignment wrapText="1"/>
      <protection/>
    </xf>
    <xf numFmtId="166" fontId="5" fillId="2" borderId="31" xfId="20" applyNumberFormat="1" applyFont="1" applyFill="1" applyBorder="1">
      <alignment/>
      <protection/>
    </xf>
    <xf numFmtId="164" fontId="16" fillId="10" borderId="27" xfId="20" applyFont="1" applyFill="1" applyBorder="1" applyAlignment="1">
      <alignment horizontal="left"/>
      <protection/>
    </xf>
    <xf numFmtId="164" fontId="16" fillId="10" borderId="4" xfId="20" applyFont="1" applyFill="1" applyBorder="1" applyAlignment="1">
      <alignment wrapText="1"/>
      <protection/>
    </xf>
    <xf numFmtId="166" fontId="16" fillId="10" borderId="4" xfId="20" applyNumberFormat="1" applyFont="1" applyFill="1" applyBorder="1" applyAlignment="1">
      <alignment horizontal="right" wrapText="1"/>
      <protection/>
    </xf>
    <xf numFmtId="164" fontId="16" fillId="12" borderId="47" xfId="20" applyFont="1" applyFill="1" applyBorder="1" applyAlignment="1" applyProtection="1">
      <alignment horizontal="left"/>
      <protection/>
    </xf>
    <xf numFmtId="164" fontId="16" fillId="12" borderId="4" xfId="20" applyFont="1" applyFill="1" applyBorder="1" applyAlignment="1">
      <alignment wrapText="1"/>
      <protection/>
    </xf>
    <xf numFmtId="164" fontId="16" fillId="13" borderId="27" xfId="20" applyFont="1" applyFill="1" applyBorder="1" applyAlignment="1" applyProtection="1">
      <alignment horizontal="left"/>
      <protection/>
    </xf>
    <xf numFmtId="166" fontId="16" fillId="13" borderId="4" xfId="20" applyNumberFormat="1" applyFont="1" applyFill="1" applyBorder="1" applyAlignment="1" applyProtection="1">
      <alignment horizontal="right" wrapText="1"/>
      <protection/>
    </xf>
    <xf numFmtId="164" fontId="16" fillId="0" borderId="45" xfId="20" applyFont="1" applyFill="1" applyBorder="1" applyAlignment="1" applyProtection="1">
      <alignment horizontal="left"/>
      <protection/>
    </xf>
    <xf numFmtId="164" fontId="13" fillId="4" borderId="45" xfId="20" applyFont="1" applyFill="1" applyBorder="1" applyAlignment="1" applyProtection="1">
      <alignment horizontal="left"/>
      <protection/>
    </xf>
    <xf numFmtId="164" fontId="13" fillId="4" borderId="10" xfId="20" applyFont="1" applyFill="1" applyBorder="1" applyAlignment="1" applyProtection="1">
      <alignment wrapText="1"/>
      <protection/>
    </xf>
    <xf numFmtId="166" fontId="6" fillId="4" borderId="31" xfId="20" applyNumberFormat="1" applyFont="1" applyFill="1" applyBorder="1">
      <alignment/>
      <protection/>
    </xf>
    <xf numFmtId="164" fontId="13" fillId="9" borderId="34" xfId="20" applyFont="1" applyFill="1" applyBorder="1" applyAlignment="1" applyProtection="1">
      <alignment horizontal="left"/>
      <protection/>
    </xf>
    <xf numFmtId="164" fontId="16" fillId="9" borderId="10" xfId="20" applyFont="1" applyFill="1" applyBorder="1" applyAlignment="1" applyProtection="1">
      <alignment wrapText="1"/>
      <protection/>
    </xf>
    <xf numFmtId="164" fontId="13" fillId="9" borderId="26" xfId="20" applyFont="1" applyFill="1" applyBorder="1" applyAlignment="1" applyProtection="1">
      <alignment horizontal="left"/>
      <protection/>
    </xf>
    <xf numFmtId="166" fontId="16" fillId="9" borderId="4" xfId="20" applyNumberFormat="1" applyFont="1" applyFill="1" applyBorder="1" applyAlignment="1" applyProtection="1">
      <alignment horizontal="right" wrapText="1"/>
      <protection/>
    </xf>
    <xf numFmtId="166" fontId="5" fillId="9" borderId="4" xfId="20" applyNumberFormat="1" applyFont="1" applyFill="1" applyBorder="1">
      <alignment/>
      <protection/>
    </xf>
    <xf numFmtId="166" fontId="5" fillId="9" borderId="31" xfId="20" applyNumberFormat="1" applyFont="1" applyFill="1" applyBorder="1">
      <alignment/>
      <protection/>
    </xf>
    <xf numFmtId="164" fontId="13" fillId="2" borderId="27" xfId="20" applyFont="1" applyFill="1" applyBorder="1" applyAlignment="1" applyProtection="1">
      <alignment horizontal="left"/>
      <protection/>
    </xf>
    <xf numFmtId="166" fontId="16" fillId="2" borderId="4" xfId="20" applyNumberFormat="1" applyFont="1" applyFill="1" applyBorder="1" applyAlignment="1" applyProtection="1">
      <alignment horizontal="right" wrapText="1"/>
      <protection/>
    </xf>
    <xf numFmtId="164" fontId="16" fillId="13" borderId="27" xfId="20" applyFont="1" applyFill="1" applyBorder="1" applyAlignment="1">
      <alignment horizontal="left"/>
      <protection/>
    </xf>
    <xf numFmtId="164" fontId="16" fillId="13" borderId="4" xfId="20" applyFont="1" applyFill="1" applyBorder="1" applyAlignment="1">
      <alignment wrapText="1"/>
      <protection/>
    </xf>
    <xf numFmtId="164" fontId="16" fillId="0" borderId="27" xfId="20" applyFont="1" applyBorder="1" applyAlignment="1">
      <alignment horizontal="left"/>
      <protection/>
    </xf>
    <xf numFmtId="164" fontId="16" fillId="0" borderId="4" xfId="20" applyFont="1" applyBorder="1" applyAlignment="1">
      <alignment wrapText="1"/>
      <protection/>
    </xf>
    <xf numFmtId="164" fontId="13" fillId="9" borderId="0" xfId="20" applyFont="1" applyFill="1" applyBorder="1">
      <alignment/>
      <protection/>
    </xf>
    <xf numFmtId="164" fontId="5" fillId="0" borderId="0" xfId="20" applyFont="1" applyBorder="1" applyAlignment="1">
      <alignment/>
      <protection/>
    </xf>
    <xf numFmtId="164" fontId="5" fillId="0" borderId="0" xfId="20" applyFont="1" applyAlignment="1">
      <alignment/>
      <protection/>
    </xf>
    <xf numFmtId="164" fontId="13" fillId="10" borderId="27" xfId="20" applyFont="1" applyFill="1" applyBorder="1" applyAlignment="1">
      <alignment horizontal="left"/>
      <protection/>
    </xf>
    <xf numFmtId="164" fontId="13" fillId="10" borderId="4" xfId="20" applyFont="1" applyFill="1" applyBorder="1" applyAlignment="1">
      <alignment wrapText="1"/>
      <protection/>
    </xf>
    <xf numFmtId="164" fontId="13" fillId="12" borderId="27" xfId="20" applyFont="1" applyFill="1" applyBorder="1" applyAlignment="1">
      <alignment horizontal="left"/>
      <protection/>
    </xf>
    <xf numFmtId="164" fontId="13" fillId="12" borderId="4" xfId="20" applyFont="1" applyFill="1" applyBorder="1" applyAlignment="1">
      <alignment wrapText="1"/>
      <protection/>
    </xf>
    <xf numFmtId="164" fontId="13" fillId="13" borderId="27" xfId="20" applyFont="1" applyFill="1" applyBorder="1" applyAlignment="1">
      <alignment horizontal="left"/>
      <protection/>
    </xf>
    <xf numFmtId="164" fontId="5" fillId="0" borderId="0" xfId="20" applyFont="1" applyFill="1">
      <alignment/>
      <protection/>
    </xf>
    <xf numFmtId="164" fontId="15" fillId="4" borderId="47" xfId="20" applyFont="1" applyFill="1" applyBorder="1" applyAlignment="1">
      <alignment horizontal="left"/>
      <protection/>
    </xf>
    <xf numFmtId="164" fontId="15" fillId="4" borderId="10" xfId="20" applyFont="1" applyFill="1" applyBorder="1" applyAlignment="1">
      <alignment wrapText="1"/>
      <protection/>
    </xf>
    <xf numFmtId="166" fontId="15" fillId="4" borderId="4" xfId="20" applyNumberFormat="1" applyFont="1" applyFill="1" applyBorder="1" applyAlignment="1">
      <alignment horizontal="right" wrapText="1"/>
      <protection/>
    </xf>
    <xf numFmtId="164" fontId="13" fillId="9" borderId="22" xfId="20" applyFont="1" applyFill="1" applyBorder="1" applyAlignment="1" applyProtection="1">
      <alignment horizontal="left"/>
      <protection/>
    </xf>
    <xf numFmtId="166" fontId="5" fillId="0" borderId="4" xfId="20" applyNumberFormat="1" applyFont="1" applyFill="1" applyBorder="1">
      <alignment/>
      <protection/>
    </xf>
    <xf numFmtId="166" fontId="0" fillId="9" borderId="4" xfId="20" applyNumberFormat="1" applyFont="1" applyFill="1" applyBorder="1">
      <alignment/>
      <protection/>
    </xf>
    <xf numFmtId="166" fontId="0" fillId="9" borderId="31" xfId="20" applyNumberFormat="1" applyFont="1" applyFill="1" applyBorder="1">
      <alignment/>
      <protection/>
    </xf>
    <xf numFmtId="166" fontId="0" fillId="2" borderId="4" xfId="20" applyNumberFormat="1" applyFill="1" applyBorder="1">
      <alignment/>
      <protection/>
    </xf>
    <xf numFmtId="164" fontId="15" fillId="4" borderId="34" xfId="20" applyFont="1" applyFill="1" applyBorder="1" applyAlignment="1" applyProtection="1">
      <alignment horizontal="left"/>
      <protection/>
    </xf>
    <xf numFmtId="164" fontId="15" fillId="4" borderId="4" xfId="20" applyFont="1" applyFill="1" applyBorder="1" applyAlignment="1" applyProtection="1">
      <alignment wrapText="1"/>
      <protection/>
    </xf>
    <xf numFmtId="166" fontId="13" fillId="10" borderId="4" xfId="20" applyNumberFormat="1" applyFont="1" applyFill="1" applyBorder="1" applyAlignment="1">
      <alignment horizontal="right" wrapText="1"/>
      <protection/>
    </xf>
    <xf numFmtId="166" fontId="13" fillId="12" borderId="4" xfId="20" applyNumberFormat="1" applyFont="1" applyFill="1" applyBorder="1" applyAlignment="1">
      <alignment horizontal="right" wrapText="1"/>
      <protection/>
    </xf>
    <xf numFmtId="166" fontId="13" fillId="13" borderId="4" xfId="20" applyNumberFormat="1" applyFont="1" applyFill="1" applyBorder="1" applyAlignment="1">
      <alignment horizontal="right" wrapText="1"/>
      <protection/>
    </xf>
    <xf numFmtId="164" fontId="13" fillId="0" borderId="27" xfId="20" applyFont="1" applyFill="1" applyBorder="1" applyAlignment="1">
      <alignment horizontal="left"/>
      <protection/>
    </xf>
    <xf numFmtId="164" fontId="16" fillId="0" borderId="4" xfId="20" applyFont="1" applyFill="1" applyBorder="1" applyAlignment="1">
      <alignment wrapText="1"/>
      <protection/>
    </xf>
    <xf numFmtId="166" fontId="13" fillId="0" borderId="4" xfId="20" applyNumberFormat="1" applyFont="1" applyFill="1" applyBorder="1" applyAlignment="1">
      <alignment horizontal="right" wrapText="1"/>
      <protection/>
    </xf>
    <xf numFmtId="164" fontId="16" fillId="0" borderId="27" xfId="20" applyFont="1" applyFill="1" applyBorder="1" applyAlignment="1">
      <alignment horizontal="left"/>
      <protection/>
    </xf>
    <xf numFmtId="164" fontId="15" fillId="16" borderId="27" xfId="20" applyFont="1" applyFill="1" applyBorder="1" applyAlignment="1" applyProtection="1">
      <alignment horizontal="center" wrapText="1"/>
      <protection/>
    </xf>
    <xf numFmtId="166" fontId="19" fillId="16" borderId="4" xfId="20" applyNumberFormat="1" applyFont="1" applyFill="1" applyBorder="1" applyAlignment="1" applyProtection="1">
      <alignment horizontal="right" wrapText="1"/>
      <protection/>
    </xf>
    <xf numFmtId="166" fontId="0" fillId="16" borderId="4" xfId="20" applyNumberFormat="1" applyFill="1" applyBorder="1">
      <alignment/>
      <protection/>
    </xf>
    <xf numFmtId="166" fontId="0" fillId="16" borderId="31" xfId="20" applyNumberFormat="1" applyFill="1" applyBorder="1">
      <alignment/>
      <protection/>
    </xf>
    <xf numFmtId="164" fontId="13" fillId="9" borderId="45" xfId="20" applyFont="1" applyFill="1" applyBorder="1" applyAlignment="1" applyProtection="1">
      <alignment/>
      <protection/>
    </xf>
    <xf numFmtId="164" fontId="13" fillId="9" borderId="4" xfId="20" applyFont="1" applyFill="1" applyBorder="1">
      <alignment/>
      <protection/>
    </xf>
    <xf numFmtId="164" fontId="13" fillId="9" borderId="10" xfId="20" applyFont="1" applyFill="1" applyBorder="1" applyAlignment="1" applyProtection="1">
      <alignment wrapText="1"/>
      <protection/>
    </xf>
    <xf numFmtId="164" fontId="16" fillId="9" borderId="26" xfId="20" applyFont="1" applyFill="1" applyBorder="1" applyAlignment="1" applyProtection="1">
      <alignment horizontal="left"/>
      <protection/>
    </xf>
    <xf numFmtId="164" fontId="13" fillId="0" borderId="27" xfId="20" applyFont="1" applyBorder="1" applyAlignment="1" applyProtection="1">
      <alignment horizontal="left"/>
      <protection/>
    </xf>
    <xf numFmtId="166" fontId="17" fillId="0" borderId="4" xfId="20" applyNumberFormat="1" applyFont="1" applyBorder="1" applyAlignment="1" applyProtection="1">
      <alignment horizontal="right" wrapText="1"/>
      <protection/>
    </xf>
    <xf numFmtId="164" fontId="16" fillId="12" borderId="4" xfId="20" applyFont="1" applyFill="1" applyBorder="1" applyAlignment="1" applyProtection="1">
      <alignment wrapText="1"/>
      <protection/>
    </xf>
    <xf numFmtId="164" fontId="15" fillId="16" borderId="27" xfId="20" applyFont="1" applyFill="1" applyBorder="1" applyAlignment="1">
      <alignment horizontal="center" wrapText="1"/>
      <protection/>
    </xf>
    <xf numFmtId="166" fontId="19" fillId="16" borderId="4" xfId="20" applyNumberFormat="1" applyFont="1" applyFill="1" applyBorder="1" applyAlignment="1">
      <alignment horizontal="right" wrapText="1"/>
      <protection/>
    </xf>
    <xf numFmtId="166" fontId="6" fillId="16" borderId="4" xfId="20" applyNumberFormat="1" applyFont="1" applyFill="1" applyBorder="1">
      <alignment/>
      <protection/>
    </xf>
    <xf numFmtId="166" fontId="6" fillId="16" borderId="31" xfId="20" applyNumberFormat="1" applyFont="1" applyFill="1" applyBorder="1">
      <alignment/>
      <protection/>
    </xf>
    <xf numFmtId="164" fontId="15" fillId="4" borderId="27" xfId="20" applyFont="1" applyFill="1" applyBorder="1" applyAlignment="1">
      <alignment horizontal="left" wrapText="1"/>
      <protection/>
    </xf>
    <xf numFmtId="164" fontId="13" fillId="9" borderId="34" xfId="20" applyFont="1" applyFill="1" applyBorder="1" applyAlignment="1" applyProtection="1">
      <alignment vertical="top" wrapText="1"/>
      <protection locked="0"/>
    </xf>
    <xf numFmtId="164" fontId="13" fillId="9" borderId="4" xfId="20" applyFont="1" applyFill="1" applyBorder="1" applyAlignment="1" applyProtection="1">
      <alignment vertical="top" wrapText="1"/>
      <protection locked="0"/>
    </xf>
    <xf numFmtId="166" fontId="15" fillId="9" borderId="4" xfId="20" applyNumberFormat="1" applyFont="1" applyFill="1" applyBorder="1" applyAlignment="1">
      <alignment horizontal="right" wrapText="1"/>
      <protection/>
    </xf>
    <xf numFmtId="164" fontId="13" fillId="9" borderId="26" xfId="20" applyFont="1" applyFill="1" applyBorder="1" applyAlignment="1">
      <alignment horizontal="left"/>
      <protection/>
    </xf>
    <xf numFmtId="164" fontId="13" fillId="9" borderId="7" xfId="20" applyFont="1" applyFill="1" applyBorder="1" applyAlignment="1">
      <alignment wrapText="1"/>
      <protection/>
    </xf>
    <xf numFmtId="166" fontId="15" fillId="9" borderId="11" xfId="20" applyNumberFormat="1" applyFont="1" applyFill="1" applyBorder="1" applyAlignment="1">
      <alignment horizontal="right" wrapText="1"/>
      <protection/>
    </xf>
    <xf numFmtId="164" fontId="13" fillId="2" borderId="27" xfId="20" applyFont="1" applyFill="1" applyBorder="1" applyAlignment="1">
      <alignment horizontal="left"/>
      <protection/>
    </xf>
    <xf numFmtId="164" fontId="16" fillId="2" borderId="4" xfId="20" applyFont="1" applyFill="1" applyBorder="1" applyAlignment="1">
      <alignment wrapText="1"/>
      <protection/>
    </xf>
    <xf numFmtId="166" fontId="17" fillId="2" borderId="4" xfId="20" applyNumberFormat="1" applyFont="1" applyFill="1" applyBorder="1" applyAlignment="1">
      <alignment horizontal="right" wrapText="1"/>
      <protection/>
    </xf>
    <xf numFmtId="166" fontId="16" fillId="13" borderId="4" xfId="20" applyNumberFormat="1" applyFont="1" applyFill="1" applyBorder="1" applyAlignment="1">
      <alignment horizontal="right" wrapText="1"/>
      <protection/>
    </xf>
    <xf numFmtId="166" fontId="16" fillId="0" borderId="4" xfId="20" applyNumberFormat="1" applyFont="1" applyBorder="1" applyAlignment="1">
      <alignment horizontal="right" wrapText="1"/>
      <protection/>
    </xf>
    <xf numFmtId="164" fontId="13" fillId="9" borderId="34" xfId="20" applyFont="1" applyFill="1" applyBorder="1" applyAlignment="1">
      <alignment horizontal="left"/>
      <protection/>
    </xf>
    <xf numFmtId="164" fontId="13" fillId="9" borderId="4" xfId="20" applyFont="1" applyFill="1" applyBorder="1" applyAlignment="1" applyProtection="1">
      <alignment horizontal="left"/>
      <protection/>
    </xf>
    <xf numFmtId="164" fontId="13" fillId="9" borderId="4" xfId="20" applyFont="1" applyFill="1" applyBorder="1" applyAlignment="1">
      <alignment wrapText="1"/>
      <protection/>
    </xf>
    <xf numFmtId="166" fontId="15" fillId="2" borderId="4" xfId="20" applyNumberFormat="1" applyFont="1" applyFill="1" applyBorder="1" applyAlignment="1">
      <alignment horizontal="right" wrapText="1"/>
      <protection/>
    </xf>
    <xf numFmtId="164" fontId="16" fillId="9" borderId="4" xfId="20" applyFont="1" applyFill="1" applyBorder="1" applyAlignment="1" applyProtection="1">
      <alignment horizontal="left"/>
      <protection/>
    </xf>
    <xf numFmtId="164" fontId="16" fillId="9" borderId="26" xfId="20" applyFont="1" applyFill="1" applyBorder="1" applyAlignment="1">
      <alignment horizontal="left"/>
      <protection/>
    </xf>
    <xf numFmtId="166" fontId="17" fillId="9" borderId="4" xfId="20" applyNumberFormat="1" applyFont="1" applyFill="1" applyBorder="1" applyAlignment="1">
      <alignment horizontal="right" wrapText="1"/>
      <protection/>
    </xf>
    <xf numFmtId="164" fontId="15" fillId="16" borderId="47" xfId="20" applyFont="1" applyFill="1" applyBorder="1" applyAlignment="1" applyProtection="1">
      <alignment horizontal="left"/>
      <protection/>
    </xf>
    <xf numFmtId="164" fontId="15" fillId="16" borderId="10" xfId="20" applyFont="1" applyFill="1" applyBorder="1" applyAlignment="1" applyProtection="1">
      <alignment wrapText="1"/>
      <protection/>
    </xf>
    <xf numFmtId="164" fontId="15" fillId="4" borderId="45" xfId="20" applyFont="1" applyFill="1" applyBorder="1" applyAlignment="1" applyProtection="1">
      <alignment horizontal="left"/>
      <protection/>
    </xf>
    <xf numFmtId="164" fontId="15" fillId="4" borderId="10" xfId="20" applyFont="1" applyFill="1" applyBorder="1" applyAlignment="1" applyProtection="1">
      <alignment wrapText="1"/>
      <protection/>
    </xf>
    <xf numFmtId="164" fontId="16" fillId="2" borderId="10" xfId="20" applyFont="1" applyFill="1" applyBorder="1" applyAlignment="1" applyProtection="1">
      <alignment wrapText="1"/>
      <protection/>
    </xf>
    <xf numFmtId="164" fontId="16" fillId="2" borderId="34" xfId="20" applyFont="1" applyFill="1" applyBorder="1" applyAlignment="1" applyProtection="1">
      <alignment horizontal="left"/>
      <protection/>
    </xf>
    <xf numFmtId="164" fontId="13" fillId="9" borderId="34" xfId="20" applyFont="1" applyFill="1" applyBorder="1" applyAlignment="1" applyProtection="1">
      <alignment/>
      <protection/>
    </xf>
    <xf numFmtId="164" fontId="17" fillId="9" borderId="0" xfId="20" applyFont="1" applyFill="1" applyBorder="1">
      <alignment/>
      <protection/>
    </xf>
    <xf numFmtId="164" fontId="16" fillId="9" borderId="4" xfId="20" applyFont="1" applyFill="1" applyBorder="1" applyAlignment="1">
      <alignment wrapText="1"/>
      <protection/>
    </xf>
    <xf numFmtId="164" fontId="15" fillId="4" borderId="34" xfId="20" applyFont="1" applyFill="1" applyBorder="1" applyAlignment="1">
      <alignment horizontal="left"/>
      <protection/>
    </xf>
    <xf numFmtId="164" fontId="15" fillId="2" borderId="27" xfId="20" applyFont="1" applyFill="1" applyBorder="1" applyAlignment="1" applyProtection="1">
      <alignment horizontal="left"/>
      <protection/>
    </xf>
    <xf numFmtId="164" fontId="17" fillId="2" borderId="4" xfId="20" applyFont="1" applyFill="1" applyBorder="1" applyAlignment="1" applyProtection="1">
      <alignment wrapText="1"/>
      <protection/>
    </xf>
    <xf numFmtId="164" fontId="15" fillId="10" borderId="27" xfId="20" applyFont="1" applyFill="1" applyBorder="1" applyAlignment="1" applyProtection="1">
      <alignment horizontal="left"/>
      <protection/>
    </xf>
    <xf numFmtId="164" fontId="15" fillId="10" borderId="4" xfId="20" applyFont="1" applyFill="1" applyBorder="1" applyAlignment="1" applyProtection="1">
      <alignment wrapText="1"/>
      <protection/>
    </xf>
    <xf numFmtId="164" fontId="15" fillId="12" borderId="27" xfId="20" applyFont="1" applyFill="1" applyBorder="1" applyAlignment="1" applyProtection="1">
      <alignment horizontal="left"/>
      <protection/>
    </xf>
    <xf numFmtId="164" fontId="15" fillId="12" borderId="4" xfId="20" applyFont="1" applyFill="1" applyBorder="1" applyAlignment="1" applyProtection="1">
      <alignment wrapText="1"/>
      <protection/>
    </xf>
    <xf numFmtId="164" fontId="15" fillId="13" borderId="27" xfId="20" applyFont="1" applyFill="1" applyBorder="1" applyAlignment="1" applyProtection="1">
      <alignment horizontal="left"/>
      <protection/>
    </xf>
    <xf numFmtId="164" fontId="17" fillId="13" borderId="4" xfId="20" applyFont="1" applyFill="1" applyBorder="1" applyAlignment="1" applyProtection="1">
      <alignment wrapText="1"/>
      <protection/>
    </xf>
    <xf numFmtId="164" fontId="15" fillId="0" borderId="27" xfId="20" applyFont="1" applyFill="1" applyBorder="1" applyAlignment="1" applyProtection="1">
      <alignment horizontal="left"/>
      <protection/>
    </xf>
    <xf numFmtId="164" fontId="17" fillId="0" borderId="4" xfId="20" applyFont="1" applyFill="1" applyBorder="1" applyAlignment="1" applyProtection="1">
      <alignment wrapText="1"/>
      <protection/>
    </xf>
    <xf numFmtId="164" fontId="15" fillId="16" borderId="47" xfId="20" applyFont="1" applyFill="1" applyBorder="1" applyAlignment="1" applyProtection="1">
      <alignment horizontal="center"/>
      <protection/>
    </xf>
    <xf numFmtId="164" fontId="15" fillId="16" borderId="10" xfId="20" applyFont="1" applyFill="1" applyBorder="1" applyAlignment="1" applyProtection="1">
      <alignment horizontal="center" wrapText="1"/>
      <protection/>
    </xf>
    <xf numFmtId="166" fontId="15" fillId="16" borderId="4" xfId="20" applyNumberFormat="1" applyFont="1" applyFill="1" applyBorder="1" applyAlignment="1" applyProtection="1">
      <alignment horizontal="right" wrapText="1"/>
      <protection/>
    </xf>
    <xf numFmtId="164" fontId="15" fillId="4" borderId="27" xfId="20" applyFont="1" applyFill="1" applyBorder="1" applyAlignment="1">
      <alignment/>
      <protection/>
    </xf>
    <xf numFmtId="166" fontId="15" fillId="4" borderId="4" xfId="20" applyNumberFormat="1" applyFont="1" applyFill="1" applyBorder="1" applyAlignment="1">
      <alignment horizontal="right"/>
      <protection/>
    </xf>
    <xf numFmtId="164" fontId="13" fillId="9" borderId="34" xfId="20" applyFont="1" applyFill="1" applyBorder="1" applyAlignment="1">
      <alignment/>
      <protection/>
    </xf>
    <xf numFmtId="164" fontId="15" fillId="9" borderId="4" xfId="20" applyFont="1" applyFill="1" applyBorder="1">
      <alignment/>
      <protection/>
    </xf>
    <xf numFmtId="166" fontId="15" fillId="9" borderId="4" xfId="20" applyNumberFormat="1" applyFont="1" applyFill="1" applyBorder="1" applyAlignment="1">
      <alignment horizontal="right"/>
      <protection/>
    </xf>
    <xf numFmtId="164" fontId="13" fillId="9" borderId="22" xfId="20" applyFont="1" applyFill="1" applyBorder="1" applyAlignment="1">
      <alignment horizontal="center" wrapText="1"/>
      <protection/>
    </xf>
    <xf numFmtId="164" fontId="13" fillId="9" borderId="26" xfId="20" applyFont="1" applyFill="1" applyBorder="1" applyAlignment="1">
      <alignment wrapText="1"/>
      <protection/>
    </xf>
    <xf numFmtId="164" fontId="13" fillId="2" borderId="27" xfId="20" applyFont="1" applyFill="1" applyBorder="1" applyAlignment="1">
      <alignment wrapText="1"/>
      <protection/>
    </xf>
    <xf numFmtId="164" fontId="16" fillId="13" borderId="4" xfId="20" applyFont="1" applyFill="1" applyBorder="1" applyAlignment="1">
      <alignment horizontal="left" wrapText="1"/>
      <protection/>
    </xf>
    <xf numFmtId="164" fontId="16" fillId="0" borderId="4" xfId="20" applyFont="1" applyBorder="1" applyAlignment="1">
      <alignment horizontal="left" wrapText="1"/>
      <protection/>
    </xf>
    <xf numFmtId="164" fontId="13" fillId="9" borderId="34" xfId="20" applyFont="1" applyFill="1" applyBorder="1" applyAlignment="1">
      <alignment wrapText="1"/>
      <protection/>
    </xf>
    <xf numFmtId="164" fontId="15" fillId="9" borderId="0" xfId="20" applyFont="1" applyFill="1" applyBorder="1">
      <alignment/>
      <protection/>
    </xf>
    <xf numFmtId="164" fontId="13" fillId="9" borderId="22" xfId="20" applyFont="1" applyFill="1" applyBorder="1" applyAlignment="1">
      <alignment horizontal="left" wrapText="1"/>
      <protection/>
    </xf>
    <xf numFmtId="164" fontId="13" fillId="9" borderId="26" xfId="20" applyFont="1" applyFill="1" applyBorder="1" applyAlignment="1">
      <alignment horizontal="left" wrapText="1"/>
      <protection/>
    </xf>
    <xf numFmtId="164" fontId="13" fillId="2" borderId="27" xfId="20" applyFont="1" applyFill="1" applyBorder="1" applyAlignment="1">
      <alignment horizontal="left" wrapText="1"/>
      <protection/>
    </xf>
    <xf numFmtId="164" fontId="13" fillId="2" borderId="4" xfId="20" applyFont="1" applyFill="1" applyBorder="1" applyAlignment="1">
      <alignment wrapText="1"/>
      <protection/>
    </xf>
    <xf numFmtId="164" fontId="16" fillId="13" borderId="27" xfId="20" applyFont="1" applyFill="1" applyBorder="1" applyAlignment="1">
      <alignment horizontal="left" wrapText="1"/>
      <protection/>
    </xf>
    <xf numFmtId="164" fontId="13" fillId="13" borderId="4" xfId="20" applyFont="1" applyFill="1" applyBorder="1" applyAlignment="1">
      <alignment wrapText="1"/>
      <protection/>
    </xf>
    <xf numFmtId="164" fontId="16" fillId="2" borderId="27" xfId="20" applyFont="1" applyFill="1" applyBorder="1" applyAlignment="1">
      <alignment horizontal="left" wrapText="1"/>
      <protection/>
    </xf>
    <xf numFmtId="166" fontId="16" fillId="2" borderId="4" xfId="20" applyNumberFormat="1" applyFont="1" applyFill="1" applyBorder="1" applyAlignment="1">
      <alignment horizontal="right" wrapText="1"/>
      <protection/>
    </xf>
    <xf numFmtId="164" fontId="13" fillId="9" borderId="10" xfId="20" applyFont="1" applyFill="1" applyBorder="1" applyAlignment="1">
      <alignment horizontal="left" wrapText="1"/>
      <protection/>
    </xf>
    <xf numFmtId="164" fontId="13" fillId="2" borderId="4" xfId="20" applyFont="1" applyFill="1" applyBorder="1" applyAlignment="1">
      <alignment horizontal="left" wrapText="1"/>
      <protection/>
    </xf>
    <xf numFmtId="164" fontId="13" fillId="12" borderId="4" xfId="20" applyFont="1" applyFill="1" applyBorder="1" applyAlignment="1">
      <alignment horizontal="left" wrapText="1"/>
      <protection/>
    </xf>
    <xf numFmtId="164" fontId="16" fillId="2" borderId="27" xfId="20" applyFont="1" applyFill="1" applyBorder="1" applyAlignment="1">
      <alignment horizontal="left"/>
      <protection/>
    </xf>
    <xf numFmtId="164" fontId="16" fillId="2" borderId="4" xfId="20" applyFont="1" applyFill="1" applyBorder="1" applyAlignment="1">
      <alignment horizontal="left" wrapText="1"/>
      <protection/>
    </xf>
    <xf numFmtId="164" fontId="15" fillId="16" borderId="47" xfId="20" applyFont="1" applyFill="1" applyBorder="1" applyAlignment="1">
      <alignment horizontal="center"/>
      <protection/>
    </xf>
    <xf numFmtId="164" fontId="15" fillId="16" borderId="10" xfId="20" applyFont="1" applyFill="1" applyBorder="1" applyAlignment="1">
      <alignment horizontal="center" wrapText="1"/>
      <protection/>
    </xf>
    <xf numFmtId="166" fontId="15" fillId="16" borderId="4" xfId="20" applyNumberFormat="1" applyFont="1" applyFill="1" applyBorder="1" applyAlignment="1">
      <alignment horizontal="center" wrapText="1"/>
      <protection/>
    </xf>
    <xf numFmtId="164" fontId="13" fillId="9" borderId="34" xfId="20" applyFont="1" applyFill="1" applyBorder="1">
      <alignment/>
      <protection/>
    </xf>
    <xf numFmtId="164" fontId="13" fillId="9" borderId="26" xfId="20" applyFont="1" applyFill="1" applyBorder="1">
      <alignment/>
      <protection/>
    </xf>
    <xf numFmtId="164" fontId="13" fillId="2" borderId="27" xfId="20" applyFont="1" applyFill="1" applyBorder="1">
      <alignment/>
      <protection/>
    </xf>
    <xf numFmtId="164" fontId="13" fillId="9" borderId="4" xfId="20" applyFont="1" applyFill="1" applyBorder="1" applyAlignment="1">
      <alignment/>
      <protection/>
    </xf>
    <xf numFmtId="164" fontId="16" fillId="0" borderId="34" xfId="20" applyFont="1" applyBorder="1" applyAlignment="1">
      <alignment horizontal="left"/>
      <protection/>
    </xf>
    <xf numFmtId="164" fontId="16" fillId="0" borderId="12" xfId="20" applyFont="1" applyBorder="1" applyAlignment="1">
      <alignment wrapText="1"/>
      <protection/>
    </xf>
    <xf numFmtId="166" fontId="16" fillId="0" borderId="12" xfId="20" applyNumberFormat="1" applyFont="1" applyBorder="1" applyAlignment="1">
      <alignment horizontal="right" wrapText="1"/>
      <protection/>
    </xf>
    <xf numFmtId="164" fontId="15" fillId="4" borderId="47" xfId="20" applyFont="1" applyFill="1" applyBorder="1" applyAlignment="1">
      <alignment/>
      <protection/>
    </xf>
    <xf numFmtId="164" fontId="13" fillId="2" borderId="4" xfId="20" applyFont="1" applyFill="1" applyBorder="1" applyAlignment="1" applyProtection="1">
      <alignment wrapText="1"/>
      <protection/>
    </xf>
    <xf numFmtId="166" fontId="13" fillId="2" borderId="4" xfId="20" applyNumberFormat="1" applyFont="1" applyFill="1" applyBorder="1" applyAlignment="1" applyProtection="1">
      <alignment horizontal="right" wrapText="1"/>
      <protection/>
    </xf>
    <xf numFmtId="166" fontId="13" fillId="12" borderId="4" xfId="20" applyNumberFormat="1" applyFont="1" applyFill="1" applyBorder="1" applyAlignment="1" applyProtection="1">
      <alignment wrapText="1"/>
      <protection/>
    </xf>
    <xf numFmtId="164" fontId="17" fillId="13" borderId="27" xfId="20" applyFont="1" applyFill="1" applyBorder="1" applyAlignment="1" applyProtection="1">
      <alignment horizontal="left"/>
      <protection/>
    </xf>
    <xf numFmtId="164" fontId="17" fillId="13" borderId="4" xfId="20" applyFont="1" applyFill="1" applyBorder="1">
      <alignment/>
      <protection/>
    </xf>
    <xf numFmtId="166" fontId="16" fillId="13" borderId="4" xfId="20" applyNumberFormat="1" applyFont="1" applyFill="1" applyBorder="1" applyAlignment="1" applyProtection="1">
      <alignment wrapText="1"/>
      <protection/>
    </xf>
    <xf numFmtId="164" fontId="17" fillId="2" borderId="27" xfId="20" applyFont="1" applyFill="1" applyBorder="1" applyAlignment="1" applyProtection="1">
      <alignment horizontal="left"/>
      <protection/>
    </xf>
    <xf numFmtId="164" fontId="17" fillId="0" borderId="4" xfId="20" applyFont="1" applyBorder="1">
      <alignment/>
      <protection/>
    </xf>
    <xf numFmtId="166" fontId="15" fillId="2" borderId="4" xfId="20" applyNumberFormat="1" applyFont="1" applyFill="1" applyBorder="1" applyAlignment="1" applyProtection="1">
      <alignment horizontal="right" wrapText="1"/>
      <protection/>
    </xf>
    <xf numFmtId="164" fontId="17" fillId="9" borderId="4" xfId="20" applyFont="1" applyFill="1" applyBorder="1">
      <alignment/>
      <protection/>
    </xf>
    <xf numFmtId="164" fontId="16" fillId="10" borderId="27" xfId="20" applyFont="1" applyFill="1" applyBorder="1" applyAlignment="1" applyProtection="1">
      <alignment horizontal="left"/>
      <protection/>
    </xf>
    <xf numFmtId="164" fontId="16" fillId="12" borderId="27" xfId="20" applyFont="1" applyFill="1" applyBorder="1" applyAlignment="1" applyProtection="1">
      <alignment horizontal="left"/>
      <protection/>
    </xf>
    <xf numFmtId="166" fontId="13" fillId="13" borderId="4" xfId="20" applyNumberFormat="1" applyFont="1" applyFill="1" applyBorder="1" applyAlignment="1" applyProtection="1">
      <alignment horizontal="right" wrapText="1"/>
      <protection/>
    </xf>
    <xf numFmtId="164" fontId="15" fillId="4" borderId="47" xfId="20" applyFont="1" applyFill="1" applyBorder="1">
      <alignment/>
      <protection/>
    </xf>
    <xf numFmtId="164" fontId="17" fillId="4" borderId="10" xfId="20" applyFont="1" applyFill="1" applyBorder="1" applyAlignment="1">
      <alignment wrapText="1"/>
      <protection/>
    </xf>
    <xf numFmtId="166" fontId="15" fillId="0" borderId="4" xfId="20" applyNumberFormat="1" applyFont="1" applyBorder="1" applyAlignment="1">
      <alignment horizontal="right" wrapText="1"/>
      <protection/>
    </xf>
    <xf numFmtId="166" fontId="15" fillId="0" borderId="4" xfId="20" applyNumberFormat="1" applyFont="1" applyFill="1" applyBorder="1" applyAlignment="1">
      <alignment horizontal="right" wrapText="1"/>
      <protection/>
    </xf>
    <xf numFmtId="166" fontId="15" fillId="16" borderId="4" xfId="20" applyNumberFormat="1" applyFont="1" applyFill="1" applyBorder="1" applyAlignment="1">
      <alignment horizontal="right" wrapText="1"/>
      <protection/>
    </xf>
    <xf numFmtId="166" fontId="19" fillId="4" borderId="4" xfId="20" applyNumberFormat="1" applyFont="1" applyFill="1" applyBorder="1" applyAlignment="1">
      <alignment horizontal="right" wrapText="1"/>
      <protection/>
    </xf>
    <xf numFmtId="164" fontId="20" fillId="9" borderId="34" xfId="20" applyFont="1" applyFill="1" applyBorder="1">
      <alignment/>
      <protection/>
    </xf>
    <xf numFmtId="164" fontId="20" fillId="9" borderId="4" xfId="20" applyFont="1" applyFill="1" applyBorder="1" applyAlignment="1">
      <alignment wrapText="1"/>
      <protection/>
    </xf>
    <xf numFmtId="164" fontId="20" fillId="9" borderId="26" xfId="20" applyFont="1" applyFill="1" applyBorder="1">
      <alignment/>
      <protection/>
    </xf>
    <xf numFmtId="166" fontId="20" fillId="9" borderId="4" xfId="20" applyNumberFormat="1" applyFont="1" applyFill="1" applyBorder="1" applyAlignment="1">
      <alignment horizontal="right" wrapText="1"/>
      <protection/>
    </xf>
    <xf numFmtId="164" fontId="20" fillId="2" borderId="27" xfId="20" applyFont="1" applyFill="1" applyBorder="1">
      <alignment/>
      <protection/>
    </xf>
    <xf numFmtId="164" fontId="20" fillId="2" borderId="4" xfId="20" applyFont="1" applyFill="1" applyBorder="1" applyAlignment="1">
      <alignment wrapText="1"/>
      <protection/>
    </xf>
    <xf numFmtId="166" fontId="20" fillId="0" borderId="4" xfId="20" applyNumberFormat="1" applyFont="1" applyFill="1" applyBorder="1" applyAlignment="1">
      <alignment horizontal="right" wrapText="1"/>
      <protection/>
    </xf>
    <xf numFmtId="164" fontId="20" fillId="10" borderId="27" xfId="20" applyFont="1" applyFill="1" applyBorder="1" applyAlignment="1" applyProtection="1">
      <alignment horizontal="left"/>
      <protection/>
    </xf>
    <xf numFmtId="164" fontId="20" fillId="10" borderId="4" xfId="20" applyFont="1" applyFill="1" applyBorder="1" applyAlignment="1" applyProtection="1">
      <alignment wrapText="1"/>
      <protection/>
    </xf>
    <xf numFmtId="164" fontId="20" fillId="12" borderId="27" xfId="20" applyFont="1" applyFill="1" applyBorder="1" applyAlignment="1" applyProtection="1">
      <alignment horizontal="left"/>
      <protection/>
    </xf>
    <xf numFmtId="164" fontId="20" fillId="12" borderId="4" xfId="20" applyFont="1" applyFill="1" applyBorder="1" applyAlignment="1" applyProtection="1">
      <alignment wrapText="1"/>
      <protection/>
    </xf>
    <xf numFmtId="164" fontId="21" fillId="13" borderId="27" xfId="20" applyFont="1" applyFill="1" applyBorder="1" applyAlignment="1" applyProtection="1">
      <alignment horizontal="left"/>
      <protection/>
    </xf>
    <xf numFmtId="164" fontId="21" fillId="13" borderId="4" xfId="20" applyFont="1" applyFill="1" applyBorder="1" applyAlignment="1" applyProtection="1">
      <alignment wrapText="1"/>
      <protection/>
    </xf>
    <xf numFmtId="166" fontId="5" fillId="11" borderId="4" xfId="20" applyNumberFormat="1" applyFont="1" applyFill="1" applyBorder="1" applyAlignment="1">
      <alignment/>
      <protection/>
    </xf>
    <xf numFmtId="164" fontId="21" fillId="2" borderId="27" xfId="20" applyFont="1" applyFill="1" applyBorder="1" applyAlignment="1" applyProtection="1">
      <alignment horizontal="left"/>
      <protection/>
    </xf>
    <xf numFmtId="164" fontId="21" fillId="2" borderId="4" xfId="20" applyFont="1" applyFill="1" applyBorder="1" applyAlignment="1" applyProtection="1">
      <alignment wrapText="1"/>
      <protection/>
    </xf>
    <xf numFmtId="164" fontId="20" fillId="9" borderId="4" xfId="20" applyFont="1" applyFill="1" applyBorder="1">
      <alignment/>
      <protection/>
    </xf>
    <xf numFmtId="164" fontId="21" fillId="2" borderId="4" xfId="20" applyFont="1" applyFill="1" applyBorder="1" applyAlignment="1">
      <alignment wrapText="1"/>
      <protection/>
    </xf>
    <xf numFmtId="166" fontId="20" fillId="2" borderId="4" xfId="20" applyNumberFormat="1" applyFont="1" applyFill="1" applyBorder="1" applyAlignment="1" applyProtection="1">
      <alignment horizontal="right" wrapText="1"/>
      <protection/>
    </xf>
    <xf numFmtId="164" fontId="20" fillId="9" borderId="34" xfId="20" applyFont="1" applyFill="1" applyBorder="1" applyAlignment="1" applyProtection="1">
      <alignment horizontal="left"/>
      <protection/>
    </xf>
    <xf numFmtId="164" fontId="20" fillId="9" borderId="26" xfId="20" applyFont="1" applyFill="1" applyBorder="1" applyAlignment="1" applyProtection="1">
      <alignment horizontal="left"/>
      <protection/>
    </xf>
    <xf numFmtId="164" fontId="20" fillId="2" borderId="27" xfId="20" applyFont="1" applyFill="1" applyBorder="1" applyAlignment="1" applyProtection="1">
      <alignment horizontal="left"/>
      <protection/>
    </xf>
    <xf numFmtId="164" fontId="20" fillId="2" borderId="4" xfId="20" applyFont="1" applyFill="1" applyBorder="1" applyAlignment="1" applyProtection="1">
      <alignment wrapText="1"/>
      <protection/>
    </xf>
    <xf numFmtId="164" fontId="20" fillId="10" borderId="27" xfId="20" applyFont="1" applyFill="1" applyBorder="1" applyAlignment="1">
      <alignment horizontal="left"/>
      <protection/>
    </xf>
    <xf numFmtId="164" fontId="20" fillId="10" borderId="4" xfId="20" applyFont="1" applyFill="1" applyBorder="1" applyAlignment="1">
      <alignment wrapText="1"/>
      <protection/>
    </xf>
    <xf numFmtId="164" fontId="20" fillId="12" borderId="27" xfId="20" applyFont="1" applyFill="1" applyBorder="1" applyAlignment="1">
      <alignment horizontal="left"/>
      <protection/>
    </xf>
    <xf numFmtId="164" fontId="20" fillId="12" borderId="4" xfId="20" applyFont="1" applyFill="1" applyBorder="1" applyAlignment="1">
      <alignment wrapText="1"/>
      <protection/>
    </xf>
    <xf numFmtId="164" fontId="20" fillId="9" borderId="45" xfId="20" applyFont="1" applyFill="1" applyBorder="1" applyAlignment="1">
      <alignment horizontal="left"/>
      <protection/>
    </xf>
    <xf numFmtId="164" fontId="20" fillId="9" borderId="46" xfId="20" applyFont="1" applyFill="1" applyBorder="1" applyAlignment="1">
      <alignment horizontal="left"/>
      <protection/>
    </xf>
    <xf numFmtId="164" fontId="20" fillId="2" borderId="27" xfId="20" applyFont="1" applyFill="1" applyBorder="1" applyAlignment="1">
      <alignment horizontal="left"/>
      <protection/>
    </xf>
    <xf numFmtId="166" fontId="20" fillId="2" borderId="4" xfId="20" applyNumberFormat="1" applyFont="1" applyFill="1" applyBorder="1" applyAlignment="1">
      <alignment horizontal="right" wrapText="1"/>
      <protection/>
    </xf>
    <xf numFmtId="164" fontId="20" fillId="10" borderId="46" xfId="20" applyFont="1" applyFill="1" applyBorder="1" applyAlignment="1" applyProtection="1">
      <alignment horizontal="left"/>
      <protection/>
    </xf>
    <xf numFmtId="164" fontId="21" fillId="13" borderId="27" xfId="20" applyFont="1" applyFill="1" applyBorder="1" applyAlignment="1">
      <alignment horizontal="left"/>
      <protection/>
    </xf>
    <xf numFmtId="164" fontId="21" fillId="13" borderId="4" xfId="20" applyFont="1" applyFill="1" applyBorder="1" applyAlignment="1">
      <alignment wrapText="1"/>
      <protection/>
    </xf>
    <xf numFmtId="164" fontId="21" fillId="0" borderId="27" xfId="20" applyFont="1" applyBorder="1" applyAlignment="1">
      <alignment horizontal="left"/>
      <protection/>
    </xf>
    <xf numFmtId="164" fontId="21" fillId="0" borderId="4" xfId="20" applyFont="1" applyBorder="1" applyAlignment="1">
      <alignment wrapText="1"/>
      <protection/>
    </xf>
    <xf numFmtId="166" fontId="15" fillId="4" borderId="10" xfId="20" applyNumberFormat="1" applyFont="1" applyFill="1" applyBorder="1" applyAlignment="1">
      <alignment horizontal="right"/>
      <protection/>
    </xf>
    <xf numFmtId="164" fontId="13" fillId="9" borderId="26" xfId="20" applyFont="1" applyFill="1" applyBorder="1" applyAlignment="1">
      <alignment/>
      <protection/>
    </xf>
    <xf numFmtId="164" fontId="20" fillId="2" borderId="27" xfId="20" applyFont="1" applyFill="1" applyBorder="1" applyAlignment="1">
      <alignment/>
      <protection/>
    </xf>
    <xf numFmtId="164" fontId="20" fillId="2" borderId="4" xfId="20" applyFont="1" applyFill="1" applyBorder="1" applyAlignment="1">
      <alignment/>
      <protection/>
    </xf>
    <xf numFmtId="166" fontId="20" fillId="2" borderId="4" xfId="20" applyNumberFormat="1" applyFont="1" applyFill="1" applyBorder="1" applyAlignment="1">
      <alignment horizontal="right"/>
      <protection/>
    </xf>
    <xf numFmtId="166" fontId="13" fillId="10" borderId="4" xfId="20" applyNumberFormat="1" applyFont="1" applyFill="1" applyBorder="1" applyAlignment="1">
      <alignment horizontal="right"/>
      <protection/>
    </xf>
    <xf numFmtId="166" fontId="13" fillId="12" borderId="4" xfId="20" applyNumberFormat="1" applyFont="1" applyFill="1" applyBorder="1" applyAlignment="1">
      <alignment horizontal="right"/>
      <protection/>
    </xf>
    <xf numFmtId="164" fontId="20" fillId="4" borderId="47" xfId="20" applyFont="1" applyFill="1" applyBorder="1" applyAlignment="1">
      <alignment horizontal="left"/>
      <protection/>
    </xf>
    <xf numFmtId="164" fontId="20" fillId="4" borderId="10" xfId="20" applyFont="1" applyFill="1" applyBorder="1" applyAlignment="1">
      <alignment wrapText="1"/>
      <protection/>
    </xf>
    <xf numFmtId="164" fontId="20" fillId="9" borderId="34" xfId="20" applyFont="1" applyFill="1" applyBorder="1" applyAlignment="1">
      <alignment horizontal="left"/>
      <protection/>
    </xf>
    <xf numFmtId="164" fontId="20" fillId="9" borderId="26" xfId="20" applyFont="1" applyFill="1" applyBorder="1" applyAlignment="1">
      <alignment horizontal="left"/>
      <protection/>
    </xf>
    <xf numFmtId="164" fontId="15" fillId="16" borderId="47" xfId="20" applyFont="1" applyFill="1" applyBorder="1">
      <alignment/>
      <protection/>
    </xf>
    <xf numFmtId="164" fontId="15" fillId="16" borderId="10" xfId="20" applyFont="1" applyFill="1" applyBorder="1" applyAlignment="1">
      <alignment wrapText="1"/>
      <protection/>
    </xf>
    <xf numFmtId="164" fontId="17" fillId="4" borderId="9" xfId="20" applyFont="1" applyFill="1" applyBorder="1" applyAlignment="1">
      <alignment wrapText="1"/>
      <protection/>
    </xf>
    <xf numFmtId="164" fontId="20" fillId="13" borderId="27" xfId="20" applyFont="1" applyFill="1" applyBorder="1" applyAlignment="1">
      <alignment horizontal="left"/>
      <protection/>
    </xf>
    <xf numFmtId="164" fontId="20" fillId="13" borderId="4" xfId="20" applyFont="1" applyFill="1" applyBorder="1" applyAlignment="1">
      <alignment wrapText="1"/>
      <protection/>
    </xf>
    <xf numFmtId="164" fontId="20" fillId="9" borderId="48" xfId="20" applyFont="1" applyFill="1" applyBorder="1">
      <alignment/>
      <protection/>
    </xf>
    <xf numFmtId="166" fontId="0" fillId="0" borderId="4" xfId="20" applyNumberFormat="1" applyFont="1" applyBorder="1">
      <alignment/>
      <protection/>
    </xf>
    <xf numFmtId="166" fontId="0" fillId="0" borderId="31" xfId="20" applyNumberFormat="1" applyFont="1" applyBorder="1">
      <alignment/>
      <protection/>
    </xf>
    <xf numFmtId="166" fontId="16" fillId="11" borderId="4" xfId="20" applyNumberFormat="1" applyFont="1" applyFill="1" applyBorder="1" applyAlignment="1">
      <alignment horizontal="right" wrapText="1"/>
      <protection/>
    </xf>
    <xf numFmtId="166" fontId="21" fillId="2" borderId="4" xfId="20" applyNumberFormat="1" applyFont="1" applyFill="1" applyBorder="1" applyAlignment="1">
      <alignment horizontal="right" wrapText="1"/>
      <protection/>
    </xf>
    <xf numFmtId="164" fontId="21" fillId="10" borderId="27" xfId="20" applyFont="1" applyFill="1" applyBorder="1" applyAlignment="1" applyProtection="1">
      <alignment horizontal="left"/>
      <protection/>
    </xf>
    <xf numFmtId="164" fontId="21" fillId="10" borderId="4" xfId="20" applyFont="1" applyFill="1" applyBorder="1" applyAlignment="1" applyProtection="1">
      <alignment wrapText="1"/>
      <protection/>
    </xf>
    <xf numFmtId="164" fontId="21" fillId="12" borderId="4" xfId="20" applyFont="1" applyFill="1" applyBorder="1" applyAlignment="1" applyProtection="1">
      <alignment wrapText="1"/>
      <protection/>
    </xf>
    <xf numFmtId="164" fontId="15" fillId="8" borderId="27" xfId="20" applyFont="1" applyFill="1" applyBorder="1" applyAlignment="1" applyProtection="1">
      <alignment horizontal="left"/>
      <protection/>
    </xf>
    <xf numFmtId="164" fontId="13" fillId="8" borderId="4" xfId="20" applyFont="1" applyFill="1" applyBorder="1" applyAlignment="1" applyProtection="1">
      <alignment wrapText="1"/>
      <protection/>
    </xf>
    <xf numFmtId="166" fontId="15" fillId="8" borderId="4" xfId="20" applyNumberFormat="1" applyFont="1" applyFill="1" applyBorder="1" applyAlignment="1" applyProtection="1">
      <alignment horizontal="right" wrapText="1"/>
      <protection/>
    </xf>
    <xf numFmtId="166" fontId="6" fillId="8" borderId="4" xfId="20" applyNumberFormat="1" applyFont="1" applyFill="1" applyBorder="1">
      <alignment/>
      <protection/>
    </xf>
    <xf numFmtId="166" fontId="6" fillId="8" borderId="31" xfId="20" applyNumberFormat="1" applyFont="1" applyFill="1" applyBorder="1">
      <alignment/>
      <protection/>
    </xf>
    <xf numFmtId="164" fontId="15" fillId="4" borderId="47" xfId="20" applyFont="1" applyFill="1" applyBorder="1" applyAlignment="1" applyProtection="1">
      <alignment horizontal="left"/>
      <protection/>
    </xf>
    <xf numFmtId="164" fontId="13" fillId="9" borderId="34" xfId="20" applyFont="1" applyFill="1" applyBorder="1" applyAlignment="1" applyProtection="1">
      <alignment horizontal="center" wrapText="1"/>
      <protection/>
    </xf>
    <xf numFmtId="164" fontId="13" fillId="9" borderId="22" xfId="20" applyFont="1" applyFill="1" applyBorder="1" applyAlignment="1" applyProtection="1">
      <alignment horizontal="left" wrapText="1"/>
      <protection/>
    </xf>
    <xf numFmtId="164" fontId="13" fillId="9" borderId="26" xfId="20" applyFont="1" applyFill="1" applyBorder="1" applyAlignment="1" applyProtection="1">
      <alignment horizontal="left" wrapText="1"/>
      <protection/>
    </xf>
    <xf numFmtId="164" fontId="15" fillId="9" borderId="4" xfId="20" applyFont="1" applyFill="1" applyBorder="1" applyAlignment="1">
      <alignment wrapText="1"/>
      <protection/>
    </xf>
    <xf numFmtId="164" fontId="13" fillId="2" borderId="27" xfId="20" applyFont="1" applyFill="1" applyBorder="1" applyAlignment="1" applyProtection="1">
      <alignment horizontal="left" wrapText="1"/>
      <protection/>
    </xf>
    <xf numFmtId="164" fontId="13" fillId="10" borderId="27" xfId="20" applyFont="1" applyFill="1" applyBorder="1" applyAlignment="1" applyProtection="1">
      <alignment horizontal="left" wrapText="1"/>
      <protection/>
    </xf>
    <xf numFmtId="166" fontId="16" fillId="0" borderId="10" xfId="20" applyNumberFormat="1" applyFont="1" applyBorder="1" applyAlignment="1" applyProtection="1">
      <alignment horizontal="right" wrapText="1"/>
      <protection/>
    </xf>
    <xf numFmtId="166" fontId="1" fillId="12" borderId="4" xfId="20" applyNumberFormat="1" applyFont="1" applyFill="1" applyBorder="1">
      <alignment/>
      <protection/>
    </xf>
    <xf numFmtId="166" fontId="1" fillId="12" borderId="31" xfId="20" applyNumberFormat="1" applyFont="1" applyFill="1" applyBorder="1">
      <alignment/>
      <protection/>
    </xf>
    <xf numFmtId="164" fontId="15" fillId="8" borderId="27" xfId="20" applyFont="1" applyFill="1" applyBorder="1">
      <alignment/>
      <protection/>
    </xf>
    <xf numFmtId="164" fontId="15" fillId="8" borderId="4" xfId="20" applyFont="1" applyFill="1" applyBorder="1" applyAlignment="1">
      <alignment wrapText="1"/>
      <protection/>
    </xf>
    <xf numFmtId="166" fontId="15" fillId="8" borderId="4" xfId="20" applyNumberFormat="1" applyFont="1" applyFill="1" applyBorder="1" applyAlignment="1">
      <alignment horizontal="right" wrapText="1"/>
      <protection/>
    </xf>
    <xf numFmtId="164" fontId="13" fillId="9" borderId="22" xfId="20" applyFont="1" applyFill="1" applyBorder="1" applyAlignment="1">
      <alignment/>
      <protection/>
    </xf>
    <xf numFmtId="164" fontId="13" fillId="10" borderId="27" xfId="20" applyFont="1" applyFill="1" applyBorder="1" applyAlignment="1">
      <alignment horizontal="left" wrapText="1"/>
      <protection/>
    </xf>
    <xf numFmtId="164" fontId="16" fillId="0" borderId="34" xfId="20" applyFont="1" applyFill="1" applyBorder="1" applyAlignment="1">
      <alignment horizontal="left"/>
      <protection/>
    </xf>
    <xf numFmtId="164" fontId="16" fillId="0" borderId="12" xfId="20" applyFont="1" applyFill="1" applyBorder="1" applyAlignment="1">
      <alignment wrapText="1"/>
      <protection/>
    </xf>
    <xf numFmtId="166" fontId="16" fillId="0" borderId="12" xfId="20" applyNumberFormat="1" applyFont="1" applyFill="1" applyBorder="1" applyAlignment="1">
      <alignment horizontal="right" wrapText="1"/>
      <protection/>
    </xf>
    <xf numFmtId="166" fontId="1" fillId="0" borderId="12" xfId="20" applyNumberFormat="1" applyFont="1" applyFill="1" applyBorder="1">
      <alignment/>
      <protection/>
    </xf>
    <xf numFmtId="166" fontId="1" fillId="0" borderId="35" xfId="20" applyNumberFormat="1" applyFont="1" applyFill="1" applyBorder="1">
      <alignment/>
      <protection/>
    </xf>
    <xf numFmtId="164" fontId="16" fillId="0" borderId="28" xfId="20" applyFont="1" applyBorder="1" applyAlignment="1">
      <alignment horizontal="left"/>
      <protection/>
    </xf>
    <xf numFmtId="164" fontId="16" fillId="0" borderId="29" xfId="20" applyFont="1" applyBorder="1" applyAlignment="1">
      <alignment wrapText="1"/>
      <protection/>
    </xf>
    <xf numFmtId="166" fontId="16" fillId="0" borderId="29" xfId="20" applyNumberFormat="1" applyFont="1" applyBorder="1" applyAlignment="1">
      <alignment horizontal="right" wrapText="1"/>
      <protection/>
    </xf>
    <xf numFmtId="166" fontId="1" fillId="0" borderId="29" xfId="20" applyNumberFormat="1" applyFont="1" applyBorder="1">
      <alignment/>
      <protection/>
    </xf>
    <xf numFmtId="166" fontId="1" fillId="0" borderId="36" xfId="20" applyNumberFormat="1" applyFont="1" applyBorder="1">
      <alignment/>
      <protection/>
    </xf>
    <xf numFmtId="164" fontId="0" fillId="0" borderId="0" xfId="20" applyProtection="1">
      <alignment/>
      <protection locked="0"/>
    </xf>
    <xf numFmtId="164" fontId="0" fillId="0" borderId="0" xfId="20" applyFont="1" applyAlignment="1" applyProtection="1">
      <alignment horizontal="center"/>
      <protection locked="0"/>
    </xf>
    <xf numFmtId="164" fontId="0" fillId="0" borderId="0" xfId="20" applyFont="1" applyAlignment="1" applyProtection="1">
      <alignment wrapText="1"/>
      <protection locked="0"/>
    </xf>
    <xf numFmtId="166" fontId="0" fillId="0" borderId="0" xfId="20" applyNumberFormat="1" applyProtection="1">
      <alignment/>
      <protection locked="0"/>
    </xf>
    <xf numFmtId="164" fontId="0" fillId="0" borderId="0" xfId="20" applyAlignment="1" applyProtection="1">
      <alignment horizontal="left"/>
      <protection locked="0"/>
    </xf>
    <xf numFmtId="164" fontId="0" fillId="0" borderId="0" xfId="20" applyFont="1" applyBorder="1" applyAlignment="1" applyProtection="1">
      <alignment horizontal="center" wrapText="1"/>
      <protection locked="0"/>
    </xf>
    <xf numFmtId="164" fontId="0" fillId="0" borderId="0" xfId="20" applyFont="1" applyBorder="1" applyAlignment="1" applyProtection="1">
      <alignment/>
      <protection locked="0"/>
    </xf>
    <xf numFmtId="164" fontId="0" fillId="0" borderId="0" xfId="20" applyFont="1" applyAlignment="1" applyProtection="1">
      <alignment horizontal="center" wrapText="1"/>
      <protection locked="0"/>
    </xf>
    <xf numFmtId="164" fontId="0" fillId="0" borderId="0" xfId="20" applyAlignment="1" applyProtection="1">
      <alignment horizontal="right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C55A11"/>
      <rgbColor rgb="00FFE6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66"/>
      <rgbColor rgb="00FFE799"/>
      <rgbColor rgb="0099CCFF"/>
      <rgbColor rgb="00F4B183"/>
      <rgbColor rgb="00CC99FF"/>
      <rgbColor rgb="00FFD966"/>
      <rgbColor rgb="003366FF"/>
      <rgbColor rgb="0033CCCC"/>
      <rgbColor rgb="00CCCC00"/>
      <rgbColor rgb="00FFC000"/>
      <rgbColor rgb="00BF9000"/>
      <rgbColor rgb="00ED7D31"/>
      <rgbColor rgb="00666699"/>
      <rgbColor rgb="00969696"/>
      <rgbColor rgb="00003366"/>
      <rgbColor rgb="00339966"/>
      <rgbColor rgb="00003300"/>
      <rgbColor rgb="00333300"/>
      <rgbColor rgb="00C6591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933450</xdr:colOff>
      <xdr:row>0</xdr:row>
      <xdr:rowOff>1114425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7150"/>
          <a:ext cx="84772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71"/>
  <sheetViews>
    <sheetView workbookViewId="0" topLeftCell="A46">
      <selection activeCell="A4" sqref="A4"/>
    </sheetView>
  </sheetViews>
  <sheetFormatPr defaultColWidth="9.140625" defaultRowHeight="12.75"/>
  <cols>
    <col min="1" max="1" width="3.7109375" style="1" customWidth="1"/>
    <col min="2" max="2" width="36.57421875" style="2" customWidth="1"/>
    <col min="3" max="3" width="0" style="3" hidden="1" customWidth="1"/>
    <col min="4" max="9" width="0" style="4" hidden="1" customWidth="1"/>
    <col min="10" max="10" width="0.13671875" style="4" customWidth="1"/>
    <col min="11" max="11" width="14.7109375" style="4" customWidth="1"/>
    <col min="12" max="12" width="0.13671875" style="4" customWidth="1"/>
    <col min="13" max="13" width="11.7109375" style="4" customWidth="1"/>
    <col min="14" max="14" width="14.57421875" style="4" customWidth="1"/>
    <col min="15" max="15" width="15.00390625" style="4" customWidth="1"/>
    <col min="16" max="16" width="0" style="4" hidden="1" customWidth="1"/>
    <col min="17" max="16384" width="8.7109375" style="4" customWidth="1"/>
  </cols>
  <sheetData>
    <row r="1" spans="1:119" ht="10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</row>
    <row r="2" spans="1:119" ht="12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</row>
    <row r="3" spans="1:119" ht="12.7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</row>
    <row r="4" spans="1:119" ht="12.75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</row>
    <row r="5" spans="1:119" ht="12.7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0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</row>
    <row r="6" spans="17:119" ht="12.75"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</row>
    <row r="7" spans="17:119" ht="12.75"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</row>
    <row r="8" spans="2:119" ht="12.75">
      <c r="B8" s="11"/>
      <c r="C8" s="1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</row>
    <row r="9" spans="1:119" ht="15.75" customHeight="1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</row>
    <row r="10" spans="1:119" ht="15.75" customHeight="1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</row>
    <row r="11" spans="1:119" ht="15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</row>
    <row r="12" spans="1:119" ht="15" customHeight="1">
      <c r="A12" s="15"/>
      <c r="B12" s="15"/>
      <c r="C12" s="1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</row>
    <row r="13" spans="1:119" ht="15" customHeight="1">
      <c r="A13" s="17" t="s">
        <v>7</v>
      </c>
      <c r="B13" s="18" t="s">
        <v>8</v>
      </c>
      <c r="C13" s="16"/>
      <c r="K13" s="19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</row>
    <row r="14" spans="1:119" ht="15" customHeight="1">
      <c r="A14" s="20"/>
      <c r="B14" s="21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</row>
    <row r="15" spans="2:119" ht="12.75">
      <c r="B15" s="22" t="s">
        <v>9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</row>
    <row r="16" spans="17:119" ht="12.75"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</row>
    <row r="17" spans="1:119" ht="12.75">
      <c r="A17" s="23"/>
      <c r="B17" s="24" t="s">
        <v>10</v>
      </c>
      <c r="C17" s="25"/>
      <c r="K17" s="2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</row>
    <row r="18" spans="3:119" ht="12.75">
      <c r="C18" s="25"/>
      <c r="K18" s="2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</row>
    <row r="19" spans="1:119" ht="13.5">
      <c r="A19" s="27" t="s">
        <v>11</v>
      </c>
      <c r="B19" s="28" t="s">
        <v>12</v>
      </c>
      <c r="C19" s="19" t="s">
        <v>12</v>
      </c>
      <c r="K19" s="29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</row>
    <row r="20" spans="3:119" ht="12.75">
      <c r="C20" s="25"/>
      <c r="K20" s="29"/>
      <c r="M20" s="30"/>
      <c r="O20" s="31"/>
      <c r="P20" s="1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</row>
    <row r="21" spans="2:119" ht="25.5" customHeight="1">
      <c r="B21" s="32"/>
      <c r="C21" s="33"/>
      <c r="D21" s="34"/>
      <c r="E21" s="34"/>
      <c r="F21" s="34"/>
      <c r="G21" s="34"/>
      <c r="H21" s="34"/>
      <c r="I21" s="34"/>
      <c r="J21" s="34"/>
      <c r="K21" s="35"/>
      <c r="L21" s="34"/>
      <c r="M21" s="36" t="s">
        <v>13</v>
      </c>
      <c r="N21" s="37" t="s">
        <v>14</v>
      </c>
      <c r="O21" s="38" t="s">
        <v>15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</row>
    <row r="22" spans="2:119" ht="12.75">
      <c r="B22" s="39"/>
      <c r="C22" s="40"/>
      <c r="D22" s="41"/>
      <c r="E22" s="41"/>
      <c r="F22" s="41"/>
      <c r="G22" s="41"/>
      <c r="H22" s="41"/>
      <c r="I22" s="41"/>
      <c r="J22" s="41"/>
      <c r="K22" s="42"/>
      <c r="L22" s="41"/>
      <c r="M22" s="36"/>
      <c r="N22" s="37"/>
      <c r="O22" s="38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</row>
    <row r="23" spans="2:119" ht="12.75">
      <c r="B23" s="43"/>
      <c r="C23" s="44"/>
      <c r="D23" s="45"/>
      <c r="E23" s="45"/>
      <c r="F23" s="45"/>
      <c r="G23" s="45"/>
      <c r="H23" s="45"/>
      <c r="I23" s="45"/>
      <c r="J23" s="45"/>
      <c r="K23" s="46"/>
      <c r="L23" s="45"/>
      <c r="M23" s="47"/>
      <c r="N23" s="48"/>
      <c r="O23" s="49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</row>
    <row r="24" spans="1:119" ht="12.75">
      <c r="A24" s="23"/>
      <c r="B24" s="50" t="s">
        <v>16</v>
      </c>
      <c r="C24" s="44"/>
      <c r="D24" s="45"/>
      <c r="E24" s="45"/>
      <c r="F24" s="45"/>
      <c r="G24" s="45"/>
      <c r="H24" s="45"/>
      <c r="I24" s="45"/>
      <c r="J24" s="45"/>
      <c r="K24" s="46"/>
      <c r="L24" s="45"/>
      <c r="M24" s="51">
        <v>7825500</v>
      </c>
      <c r="N24" s="46">
        <v>0</v>
      </c>
      <c r="O24" s="52">
        <f>M24+N24</f>
        <v>7825500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</row>
    <row r="25" spans="1:119" s="56" customFormat="1" ht="12.75">
      <c r="A25" s="1"/>
      <c r="B25" s="53" t="s">
        <v>17</v>
      </c>
      <c r="C25" s="44" t="s">
        <v>18</v>
      </c>
      <c r="D25" s="45"/>
      <c r="E25" s="45"/>
      <c r="F25" s="45"/>
      <c r="G25" s="45"/>
      <c r="H25" s="45"/>
      <c r="I25" s="45"/>
      <c r="J25" s="45"/>
      <c r="K25" s="46"/>
      <c r="L25" s="45"/>
      <c r="M25" s="54">
        <v>1231400</v>
      </c>
      <c r="N25" s="46">
        <v>0</v>
      </c>
      <c r="O25" s="55">
        <f>M25+N25</f>
        <v>1231400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</row>
    <row r="26" spans="1:119" s="56" customFormat="1" ht="12.75">
      <c r="A26" s="57"/>
      <c r="B26" s="58" t="s">
        <v>19</v>
      </c>
      <c r="C26" s="59"/>
      <c r="D26" s="60"/>
      <c r="E26" s="60"/>
      <c r="F26" s="60"/>
      <c r="G26" s="60"/>
      <c r="H26" s="60"/>
      <c r="I26" s="60"/>
      <c r="J26" s="60"/>
      <c r="K26" s="61"/>
      <c r="L26" s="60"/>
      <c r="M26" s="62">
        <v>6499900</v>
      </c>
      <c r="N26" s="61">
        <v>0</v>
      </c>
      <c r="O26" s="63">
        <f>M26+N26</f>
        <v>6499900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</row>
    <row r="27" spans="1:119" s="56" customFormat="1" ht="12.75">
      <c r="A27" s="64"/>
      <c r="B27" s="65" t="s">
        <v>20</v>
      </c>
      <c r="C27" s="59"/>
      <c r="D27" s="60"/>
      <c r="E27" s="60"/>
      <c r="F27" s="60"/>
      <c r="G27" s="60"/>
      <c r="H27" s="60"/>
      <c r="I27" s="60"/>
      <c r="J27" s="60"/>
      <c r="K27" s="61"/>
      <c r="L27" s="60"/>
      <c r="M27" s="62">
        <v>3468000</v>
      </c>
      <c r="N27" s="61">
        <v>0</v>
      </c>
      <c r="O27" s="63">
        <f>M27+N27</f>
        <v>3468000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</row>
    <row r="28" spans="1:119" s="56" customFormat="1" ht="12.75">
      <c r="A28" s="57"/>
      <c r="B28" s="66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</row>
    <row r="29" spans="1:119" s="56" customFormat="1" ht="13.5">
      <c r="A29" s="69" t="s">
        <v>21</v>
      </c>
      <c r="B29" s="70" t="s">
        <v>22</v>
      </c>
      <c r="C29" s="71">
        <v>1200000</v>
      </c>
      <c r="D29" s="72"/>
      <c r="E29" s="72"/>
      <c r="F29" s="72"/>
      <c r="G29" s="72"/>
      <c r="H29" s="72"/>
      <c r="I29" s="72"/>
      <c r="J29" s="72"/>
      <c r="K29" s="72"/>
      <c r="L29" s="73"/>
      <c r="M29" s="74"/>
      <c r="N29" s="74"/>
      <c r="O29" s="74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</row>
    <row r="30" spans="1:119" s="56" customFormat="1" ht="12.75">
      <c r="A30" s="57"/>
      <c r="B30" s="66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</row>
    <row r="31" spans="1:119" s="56" customFormat="1" ht="12.75">
      <c r="A31" s="75"/>
      <c r="B31" s="76" t="s">
        <v>23</v>
      </c>
      <c r="C31" s="77">
        <v>1200000</v>
      </c>
      <c r="D31" s="78"/>
      <c r="E31" s="78"/>
      <c r="F31" s="78"/>
      <c r="G31" s="78"/>
      <c r="H31" s="78"/>
      <c r="I31" s="78"/>
      <c r="J31" s="78"/>
      <c r="K31" s="79"/>
      <c r="L31" s="80"/>
      <c r="M31" s="81">
        <v>791000</v>
      </c>
      <c r="N31" s="81">
        <v>0</v>
      </c>
      <c r="O31" s="81">
        <f>M31+N31</f>
        <v>791000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</row>
    <row r="32" spans="1:119" ht="12.75">
      <c r="A32" s="82"/>
      <c r="B32" s="83"/>
      <c r="C32" s="84"/>
      <c r="D32" s="56"/>
      <c r="E32" s="56"/>
      <c r="F32" s="56"/>
      <c r="G32" s="56"/>
      <c r="H32" s="56"/>
      <c r="I32" s="56"/>
      <c r="J32" s="56"/>
      <c r="K32" s="68"/>
      <c r="L32" s="56"/>
      <c r="M32" s="56"/>
      <c r="N32" s="68"/>
      <c r="O32" s="68"/>
      <c r="P32" s="5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</row>
    <row r="33" spans="1:119" ht="13.5">
      <c r="A33" s="27" t="s">
        <v>24</v>
      </c>
      <c r="B33" s="28" t="s">
        <v>25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</row>
    <row r="34" spans="1:119" ht="13.5">
      <c r="A34" s="27"/>
      <c r="B34" s="28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</row>
    <row r="35" spans="2:119" ht="12.75">
      <c r="B35" s="85" t="s">
        <v>26</v>
      </c>
      <c r="C35" s="86"/>
      <c r="D35" s="45"/>
      <c r="E35" s="45"/>
      <c r="F35" s="45"/>
      <c r="G35" s="45"/>
      <c r="H35" s="45"/>
      <c r="I35" s="45"/>
      <c r="J35" s="45"/>
      <c r="K35" s="45"/>
      <c r="L35" s="45"/>
      <c r="M35" s="87">
        <v>0</v>
      </c>
      <c r="N35" s="88">
        <v>0</v>
      </c>
      <c r="O35" s="88">
        <f>M35+N35</f>
        <v>0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</row>
    <row r="36" spans="2:119" ht="12.75">
      <c r="B36" s="11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</row>
    <row r="37" spans="2:119" ht="12.75">
      <c r="B37" s="89" t="s">
        <v>27</v>
      </c>
      <c r="C37" s="90"/>
      <c r="D37" s="34"/>
      <c r="E37" s="34"/>
      <c r="F37" s="34"/>
      <c r="G37" s="34"/>
      <c r="H37" s="34"/>
      <c r="I37" s="34"/>
      <c r="J37" s="34"/>
      <c r="K37" s="34"/>
      <c r="L37" s="34"/>
      <c r="M37" s="91"/>
      <c r="N37" s="91"/>
      <c r="O37" s="91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</row>
    <row r="38" spans="2:119" ht="12.75">
      <c r="B38" s="92" t="str">
        <f>+B35</f>
        <v>  neto financiranje</v>
      </c>
      <c r="C38" s="93"/>
      <c r="D38" s="41"/>
      <c r="E38" s="41"/>
      <c r="F38" s="41"/>
      <c r="G38" s="41"/>
      <c r="H38" s="41"/>
      <c r="I38" s="41"/>
      <c r="J38" s="41"/>
      <c r="K38" s="41"/>
      <c r="L38" s="41"/>
      <c r="M38" s="94">
        <v>0</v>
      </c>
      <c r="N38" s="95">
        <v>0</v>
      </c>
      <c r="O38" s="95">
        <f>M38+N38</f>
        <v>0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</row>
    <row r="39" spans="2:119" ht="12.75">
      <c r="B39" s="96"/>
      <c r="C39" s="1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</row>
    <row r="40" spans="2:119" ht="12.75">
      <c r="B40" s="96" t="s">
        <v>28</v>
      </c>
      <c r="C40" s="1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</row>
    <row r="41" spans="17:119" ht="12.75"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</row>
    <row r="42" spans="2:119" ht="12.75">
      <c r="B42" s="26" t="s">
        <v>29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</row>
    <row r="43" spans="2:119" ht="12.75">
      <c r="B43" s="2" t="s">
        <v>30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</row>
    <row r="44" spans="17:119" ht="12.75"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</row>
    <row r="45" spans="17:119" ht="12.75"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</row>
    <row r="46" spans="17:119" ht="12.75"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</row>
    <row r="47" spans="17:119" ht="12.75"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</row>
    <row r="48" spans="17:119" ht="12.75"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</row>
    <row r="49" spans="17:119" ht="12.75"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</row>
    <row r="50" spans="17:119" ht="12.75"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</row>
    <row r="51" spans="17:119" ht="12.75"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</row>
    <row r="52" spans="17:119" ht="12.75"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</row>
    <row r="53" spans="17:119" ht="12.75"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</row>
    <row r="54" spans="17:119" ht="12.75"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</row>
    <row r="55" spans="17:119" ht="12.75"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</row>
    <row r="56" spans="17:119" ht="12.75"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</row>
    <row r="57" spans="17:119" ht="12.75"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</row>
    <row r="58" spans="17:119" ht="12.75"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</row>
    <row r="59" spans="17:119" ht="12.75"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</row>
    <row r="60" spans="17:119" ht="12.75"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</row>
    <row r="61" spans="17:119" ht="12.75"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</row>
    <row r="62" spans="17:119" ht="12.75"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</row>
    <row r="63" spans="17:119" ht="12.75"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</row>
    <row r="64" spans="17:119" ht="12.75"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</row>
    <row r="65" spans="1:119" ht="12.7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</row>
    <row r="66" spans="1:119" ht="12.7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</row>
    <row r="67" spans="1:119" ht="12.7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</row>
    <row r="68" spans="1:119" ht="12.7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</row>
    <row r="69" spans="1:119" ht="12.7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</row>
    <row r="70" spans="1:119" ht="12.7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</row>
    <row r="71" spans="1:119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</row>
    <row r="72" spans="1:119" ht="12.7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</row>
    <row r="73" spans="1:119" ht="12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</row>
    <row r="74" spans="1:119" ht="12.7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</row>
    <row r="75" spans="1:119" ht="12.7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</row>
    <row r="76" spans="1:119" ht="12.7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</row>
    <row r="77" spans="1:119" ht="12.7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</row>
    <row r="78" spans="1:119" ht="12.7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</row>
    <row r="79" spans="1:119" ht="12.7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</row>
    <row r="80" spans="1:119" ht="12.7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</row>
    <row r="81" spans="1:119" ht="12.7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</row>
    <row r="82" spans="1:119" ht="12.7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</row>
    <row r="83" spans="1:119" ht="12.7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</row>
    <row r="84" spans="1:119" ht="12.7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</row>
    <row r="85" spans="1:119" ht="12.7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</row>
    <row r="86" spans="1:119" ht="12.7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</row>
    <row r="87" spans="1:119" ht="12.7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</row>
    <row r="88" spans="1:119" ht="12.7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</row>
    <row r="89" spans="1:119" ht="12.7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</row>
    <row r="90" spans="1:119" ht="12.7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</row>
    <row r="91" spans="1:119" ht="12.7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</row>
    <row r="92" spans="1:119" ht="12.7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</row>
    <row r="93" spans="1:119" ht="12.7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</row>
    <row r="94" spans="1:119" ht="12.7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</row>
    <row r="95" spans="1:119" ht="12.7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</row>
    <row r="96" spans="1:119" ht="12.7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</row>
    <row r="97" spans="1:119" ht="12.7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</row>
    <row r="98" spans="1:119" ht="12.7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</row>
    <row r="99" spans="1:119" ht="12.7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</row>
    <row r="100" spans="1:119" ht="12.7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</row>
    <row r="101" spans="1:119" ht="12.7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</row>
    <row r="102" spans="1:119" ht="12.7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</row>
    <row r="103" spans="1:119" ht="12.7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</row>
    <row r="104" spans="1:119" ht="12.7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</row>
    <row r="105" spans="1:119" ht="12.7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</row>
    <row r="106" spans="1:119" ht="12.7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</row>
    <row r="107" spans="1:119" ht="12.7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</row>
    <row r="108" spans="1:119" ht="12.7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</row>
    <row r="109" spans="1:119" ht="12.7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</row>
    <row r="110" spans="1:119" ht="12.7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</row>
    <row r="111" spans="1:119" ht="12.7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</row>
    <row r="112" spans="1:119" ht="12.7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</row>
    <row r="113" spans="1:119" ht="12.7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</row>
    <row r="114" spans="1:119" ht="12.7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</row>
    <row r="115" spans="1:119" ht="12.7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</row>
    <row r="116" spans="1:119" ht="12.7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</row>
    <row r="117" spans="1:119" ht="12.7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</row>
    <row r="118" spans="1:119" ht="12.7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</row>
    <row r="119" spans="1:119" ht="12.7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</row>
    <row r="120" spans="1:119" ht="12.7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</row>
    <row r="121" spans="1:119" ht="12.7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</row>
    <row r="122" spans="1:119" ht="12.7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</row>
    <row r="123" spans="1:119" ht="12.7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</row>
    <row r="124" spans="1:119" ht="12.7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</row>
    <row r="125" spans="1:119" ht="12.7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</row>
    <row r="126" spans="1:119" ht="12.7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</row>
    <row r="127" spans="1:119" ht="12.7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</row>
    <row r="128" spans="1:119" ht="12.7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</row>
    <row r="129" spans="1:119" ht="12.7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</row>
    <row r="130" spans="1:119" ht="12.7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</row>
    <row r="131" spans="1:119" ht="12.7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</row>
    <row r="132" spans="1:119" ht="12.7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</row>
    <row r="133" spans="1:119" ht="12.7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</row>
    <row r="134" spans="1:119" ht="12.7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</row>
    <row r="135" spans="1:119" ht="12.7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</row>
    <row r="136" spans="1:119" ht="12.7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</row>
    <row r="137" spans="1:119" ht="12.7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</row>
    <row r="138" spans="1:119" ht="12.7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</row>
    <row r="139" spans="1:119" ht="12.7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</row>
    <row r="140" spans="1:119" ht="12.7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</row>
    <row r="141" spans="1:119" ht="12.7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</row>
    <row r="142" spans="1:119" ht="12.7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</row>
    <row r="143" spans="1:119" ht="12.7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</row>
    <row r="144" spans="1:119" ht="12.7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</row>
    <row r="145" spans="1:119" ht="12.7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</row>
    <row r="146" spans="1:119" ht="12.7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</row>
    <row r="147" spans="1:119" ht="12.7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</row>
    <row r="148" spans="1:119" ht="12.7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</row>
    <row r="149" spans="1:119" ht="12.7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</row>
    <row r="150" spans="1:119" ht="12.7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</row>
    <row r="151" spans="1:119" ht="12.7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</row>
    <row r="152" spans="1:119" ht="12.7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</row>
    <row r="153" spans="1:119" ht="12.7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</row>
    <row r="154" spans="1:119" ht="12.7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</row>
    <row r="155" spans="1:119" ht="12.7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</row>
    <row r="156" spans="1:119" ht="12.7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</row>
    <row r="157" spans="1:119" ht="12.7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</row>
    <row r="158" spans="1:119" ht="12.7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</row>
    <row r="159" spans="1:119" ht="12.7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</row>
    <row r="160" spans="1:119" ht="12.7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</row>
    <row r="161" spans="1:119" ht="12.7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</row>
    <row r="162" spans="1:119" ht="12.7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</row>
    <row r="163" spans="1:119" ht="12.7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</row>
    <row r="164" spans="1:119" ht="12.7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</row>
    <row r="165" spans="1:119" ht="12.7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</row>
    <row r="166" spans="1:119" ht="12.7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</row>
    <row r="167" spans="1:119" ht="12.7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</row>
    <row r="168" spans="1:119" ht="12.7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</row>
    <row r="169" spans="1:119" ht="12.7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</row>
    <row r="170" spans="1:119" ht="12.7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</row>
    <row r="171" spans="1:119" ht="12.7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</row>
  </sheetData>
  <sheetProtection selectLockedCells="1" selectUnlockedCells="1"/>
  <mergeCells count="11">
    <mergeCell ref="A2:P2"/>
    <mergeCell ref="A3:P3"/>
    <mergeCell ref="A4:P4"/>
    <mergeCell ref="A5:N5"/>
    <mergeCell ref="A9:P9"/>
    <mergeCell ref="A10:P10"/>
    <mergeCell ref="A11:P11"/>
    <mergeCell ref="A12:B12"/>
    <mergeCell ref="M21:M22"/>
    <mergeCell ref="N21:N22"/>
    <mergeCell ref="O21:O22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E8" sqref="E8"/>
    </sheetView>
  </sheetViews>
  <sheetFormatPr defaultColWidth="9.140625" defaultRowHeight="12.75"/>
  <cols>
    <col min="1" max="1" width="6.421875" style="4" customWidth="1"/>
    <col min="2" max="2" width="45.421875" style="98" customWidth="1"/>
    <col min="3" max="3" width="12.7109375" style="98" customWidth="1"/>
    <col min="4" max="5" width="11.8515625" style="4" customWidth="1"/>
    <col min="6" max="16384" width="8.7109375" style="4" customWidth="1"/>
  </cols>
  <sheetData>
    <row r="1" spans="1:16" ht="64.5" customHeight="1">
      <c r="A1" s="97"/>
      <c r="B1" s="99"/>
      <c r="C1" s="99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3" ht="15" customHeight="1">
      <c r="A2" s="100"/>
      <c r="B2" s="99"/>
      <c r="C2" s="99"/>
    </row>
    <row r="3" spans="1:3" s="102" customFormat="1" ht="27.75">
      <c r="A3" s="17" t="s">
        <v>21</v>
      </c>
      <c r="B3" s="101" t="s">
        <v>31</v>
      </c>
      <c r="C3" s="101"/>
    </row>
    <row r="4" ht="12.75">
      <c r="A4" s="4" t="s">
        <v>32</v>
      </c>
    </row>
    <row r="6" spans="1:5" s="107" customFormat="1" ht="38.25" customHeight="1">
      <c r="A6" s="103" t="s">
        <v>33</v>
      </c>
      <c r="B6" s="103" t="s">
        <v>34</v>
      </c>
      <c r="C6" s="104" t="s">
        <v>13</v>
      </c>
      <c r="D6" s="105" t="s">
        <v>14</v>
      </c>
      <c r="E6" s="106" t="s">
        <v>15</v>
      </c>
    </row>
    <row r="7" spans="1:5" s="1" customFormat="1" ht="12.75">
      <c r="A7" s="108"/>
      <c r="B7" s="109"/>
      <c r="C7" s="104"/>
      <c r="D7" s="105"/>
      <c r="E7" s="106"/>
    </row>
    <row r="8" spans="1:5" ht="13.5" customHeight="1">
      <c r="A8" s="110">
        <v>1</v>
      </c>
      <c r="B8" s="111">
        <v>2</v>
      </c>
      <c r="C8" s="36">
        <v>3</v>
      </c>
      <c r="D8" s="37">
        <v>4</v>
      </c>
      <c r="E8" s="38">
        <v>5</v>
      </c>
    </row>
    <row r="9" spans="1:5" s="102" customFormat="1" ht="15" customHeight="1">
      <c r="A9" s="112">
        <v>9</v>
      </c>
      <c r="B9" s="113" t="s">
        <v>35</v>
      </c>
      <c r="C9" s="114">
        <f aca="true" t="shared" si="0" ref="C9:E10">C10</f>
        <v>0</v>
      </c>
      <c r="D9" s="115">
        <f t="shared" si="0"/>
        <v>0</v>
      </c>
      <c r="E9" s="116">
        <f t="shared" si="0"/>
        <v>0</v>
      </c>
    </row>
    <row r="10" spans="1:5" s="24" customFormat="1" ht="15" customHeight="1">
      <c r="A10" s="117" t="s">
        <v>5</v>
      </c>
      <c r="B10" s="118" t="s">
        <v>36</v>
      </c>
      <c r="C10" s="119">
        <f t="shared" si="0"/>
        <v>0</v>
      </c>
      <c r="D10" s="120">
        <f t="shared" si="0"/>
        <v>0</v>
      </c>
      <c r="E10" s="120">
        <f t="shared" si="0"/>
        <v>0</v>
      </c>
    </row>
    <row r="11" spans="1:5" s="102" customFormat="1" ht="15" customHeight="1">
      <c r="A11" s="121">
        <v>922</v>
      </c>
      <c r="B11" s="122" t="s">
        <v>37</v>
      </c>
      <c r="C11" s="123">
        <v>0</v>
      </c>
      <c r="D11" s="124">
        <v>0</v>
      </c>
      <c r="E11" s="125">
        <f>C11+D11</f>
        <v>0</v>
      </c>
    </row>
    <row r="12" spans="1:5" ht="15" customHeight="1">
      <c r="A12" s="126"/>
      <c r="B12" s="127"/>
      <c r="C12" s="127"/>
      <c r="D12" s="102"/>
      <c r="E12" s="102"/>
    </row>
    <row r="13" spans="1:3" ht="15" customHeight="1">
      <c r="A13" s="128"/>
      <c r="B13" s="129"/>
      <c r="C13" s="129"/>
    </row>
    <row r="14" spans="1:3" s="102" customFormat="1" ht="15" customHeight="1">
      <c r="A14" s="128"/>
      <c r="B14" s="129"/>
      <c r="C14" s="129"/>
    </row>
    <row r="15" spans="1:5" ht="15" customHeight="1">
      <c r="A15" s="126"/>
      <c r="B15" s="127"/>
      <c r="C15" s="127"/>
      <c r="D15" s="102"/>
      <c r="E15" s="102"/>
    </row>
    <row r="16" spans="1:3" s="102" customFormat="1" ht="15" customHeight="1">
      <c r="A16" s="128"/>
      <c r="B16" s="129"/>
      <c r="C16" s="129"/>
    </row>
    <row r="17" spans="1:5" ht="15" customHeight="1">
      <c r="A17" s="130" t="s">
        <v>24</v>
      </c>
      <c r="B17" s="131" t="s">
        <v>38</v>
      </c>
      <c r="C17" s="131"/>
      <c r="D17" s="102"/>
      <c r="E17" s="102"/>
    </row>
    <row r="18" spans="1:3" s="107" customFormat="1" ht="38.25" customHeight="1">
      <c r="A18" s="128"/>
      <c r="B18" s="129" t="s">
        <v>10</v>
      </c>
      <c r="C18" s="129"/>
    </row>
    <row r="19" spans="1:3" s="132" customFormat="1" ht="12" customHeight="1">
      <c r="A19" s="128"/>
      <c r="B19" s="129"/>
      <c r="C19" s="129"/>
    </row>
    <row r="20" spans="1:5" ht="26.25" customHeight="1">
      <c r="A20" s="103" t="s">
        <v>33</v>
      </c>
      <c r="B20" s="103" t="s">
        <v>39</v>
      </c>
      <c r="C20" s="133" t="s">
        <v>13</v>
      </c>
      <c r="D20" s="105" t="s">
        <v>14</v>
      </c>
      <c r="E20" s="106" t="s">
        <v>15</v>
      </c>
    </row>
    <row r="21" spans="1:15" s="102" customFormat="1" ht="12.75">
      <c r="A21" s="134"/>
      <c r="B21" s="134"/>
      <c r="C21" s="133"/>
      <c r="D21" s="105"/>
      <c r="E21" s="106"/>
      <c r="N21" s="135"/>
      <c r="O21" s="135"/>
    </row>
    <row r="22" spans="1:15" s="102" customFormat="1" ht="15" customHeight="1">
      <c r="A22" s="136">
        <v>1</v>
      </c>
      <c r="B22" s="136">
        <v>2</v>
      </c>
      <c r="C22" s="36">
        <v>3</v>
      </c>
      <c r="D22" s="37">
        <v>4</v>
      </c>
      <c r="E22" s="38">
        <v>5</v>
      </c>
      <c r="N22" s="135"/>
      <c r="O22" s="135"/>
    </row>
    <row r="23" spans="1:5" s="102" customFormat="1" ht="15" customHeight="1">
      <c r="A23" s="137">
        <v>8</v>
      </c>
      <c r="B23" s="138" t="s">
        <v>40</v>
      </c>
      <c r="C23" s="139">
        <v>120000</v>
      </c>
      <c r="D23" s="140">
        <v>0</v>
      </c>
      <c r="E23" s="141">
        <f>C23+D23</f>
        <v>120000</v>
      </c>
    </row>
    <row r="24" spans="1:15" ht="15" customHeight="1">
      <c r="A24" s="142">
        <v>5</v>
      </c>
      <c r="B24" s="143" t="s">
        <v>41</v>
      </c>
      <c r="C24" s="144">
        <v>0</v>
      </c>
      <c r="D24" s="145">
        <v>0</v>
      </c>
      <c r="E24" s="146">
        <f>C24+D24</f>
        <v>0</v>
      </c>
      <c r="O24" s="24"/>
    </row>
    <row r="25" spans="1:5" ht="15" customHeight="1">
      <c r="A25" s="147"/>
      <c r="B25" s="148"/>
      <c r="C25" s="148"/>
      <c r="D25" s="102"/>
      <c r="E25" s="102"/>
    </row>
    <row r="26" spans="1:3" s="102" customFormat="1" ht="15" customHeight="1">
      <c r="A26" s="147"/>
      <c r="B26" s="148"/>
      <c r="C26" s="148"/>
    </row>
    <row r="27" spans="1:3" s="102" customFormat="1" ht="15" customHeight="1">
      <c r="A27" s="100"/>
      <c r="B27" s="99"/>
      <c r="C27" s="99"/>
    </row>
    <row r="28" spans="1:3" s="24" customFormat="1" ht="15" customHeight="1">
      <c r="A28" s="100"/>
      <c r="B28" s="99"/>
      <c r="C28" s="99"/>
    </row>
    <row r="29" spans="1:3" s="102" customFormat="1" ht="15" customHeight="1">
      <c r="A29" s="147"/>
      <c r="B29" s="148"/>
      <c r="C29" s="148"/>
    </row>
    <row r="30" spans="1:3" s="102" customFormat="1" ht="15" customHeight="1">
      <c r="A30" s="147"/>
      <c r="B30" s="148"/>
      <c r="C30" s="148"/>
    </row>
    <row r="31" spans="1:5" ht="15" customHeight="1">
      <c r="A31" s="149"/>
      <c r="B31" s="99"/>
      <c r="C31" s="99"/>
      <c r="D31" s="24"/>
      <c r="E31" s="24"/>
    </row>
    <row r="32" spans="1:5" ht="15" customHeight="1">
      <c r="A32" s="147"/>
      <c r="B32" s="148"/>
      <c r="C32" s="148"/>
      <c r="D32" s="102"/>
      <c r="E32" s="102"/>
    </row>
    <row r="33" spans="1:3" s="102" customFormat="1" ht="15" customHeight="1">
      <c r="A33" s="147"/>
      <c r="B33" s="148"/>
      <c r="C33" s="148"/>
    </row>
    <row r="34" spans="1:3" ht="15" customHeight="1">
      <c r="A34" s="100"/>
      <c r="B34" s="99"/>
      <c r="C34" s="99"/>
    </row>
    <row r="35" spans="1:3" ht="15" customHeight="1">
      <c r="A35" s="100"/>
      <c r="B35" s="99"/>
      <c r="C35" s="99"/>
    </row>
    <row r="36" spans="1:5" ht="15" customHeight="1">
      <c r="A36" s="147"/>
      <c r="B36" s="148"/>
      <c r="C36" s="148"/>
      <c r="D36" s="102"/>
      <c r="E36" s="102"/>
    </row>
    <row r="37" spans="1:3" s="102" customFormat="1" ht="15" customHeight="1">
      <c r="A37" s="100"/>
      <c r="B37" s="99"/>
      <c r="C37" s="99"/>
    </row>
    <row r="38" spans="1:3" s="102" customFormat="1" ht="15" customHeight="1">
      <c r="A38" s="100"/>
      <c r="B38" s="99"/>
      <c r="C38" s="99"/>
    </row>
    <row r="39" spans="1:3" ht="15" customHeight="1">
      <c r="A39" s="100"/>
      <c r="B39" s="99"/>
      <c r="C39" s="99"/>
    </row>
    <row r="40" spans="1:3" s="102" customFormat="1" ht="15" customHeight="1">
      <c r="A40" s="147"/>
      <c r="B40" s="148"/>
      <c r="C40" s="148"/>
    </row>
    <row r="41" spans="1:5" ht="15" customHeight="1">
      <c r="A41" s="147"/>
      <c r="B41" s="148"/>
      <c r="C41" s="148"/>
      <c r="D41" s="102"/>
      <c r="E41" s="102"/>
    </row>
    <row r="42" spans="1:3" ht="15" customHeight="1">
      <c r="A42" s="100"/>
      <c r="B42" s="99"/>
      <c r="C42" s="99"/>
    </row>
    <row r="43" spans="1:5" ht="15" customHeight="1">
      <c r="A43" s="147"/>
      <c r="B43" s="148"/>
      <c r="C43" s="148"/>
      <c r="D43" s="102"/>
      <c r="E43" s="102"/>
    </row>
    <row r="44" spans="1:3" s="102" customFormat="1" ht="15" customHeight="1">
      <c r="A44" s="100"/>
      <c r="B44" s="99"/>
      <c r="C44" s="99"/>
    </row>
    <row r="45" spans="1:3" s="102" customFormat="1" ht="15" customHeight="1">
      <c r="A45" s="100"/>
      <c r="B45" s="99"/>
      <c r="C45" s="99"/>
    </row>
    <row r="46" spans="1:3" ht="15" customHeight="1">
      <c r="A46" s="100"/>
      <c r="B46" s="99"/>
      <c r="C46" s="99"/>
    </row>
    <row r="47" spans="1:5" ht="12.75">
      <c r="A47" s="147"/>
      <c r="B47" s="148"/>
      <c r="C47" s="148"/>
      <c r="D47" s="102"/>
      <c r="E47" s="102"/>
    </row>
    <row r="48" spans="1:5" ht="12.75">
      <c r="A48" s="147"/>
      <c r="B48" s="148"/>
      <c r="C48" s="148"/>
      <c r="D48" s="102"/>
      <c r="E48" s="102"/>
    </row>
    <row r="49" spans="1:3" ht="12.75">
      <c r="A49" s="100"/>
      <c r="B49" s="99"/>
      <c r="C49" s="99"/>
    </row>
    <row r="50" ht="12.75">
      <c r="A50" s="150"/>
    </row>
    <row r="51" ht="12.75">
      <c r="A51" s="150"/>
    </row>
    <row r="52" ht="12.75">
      <c r="A52" s="150"/>
    </row>
    <row r="53" ht="12.75">
      <c r="A53" s="150"/>
    </row>
    <row r="54" ht="12.75">
      <c r="A54" s="150"/>
    </row>
    <row r="55" ht="12.75">
      <c r="A55" s="150"/>
    </row>
    <row r="56" ht="12.75">
      <c r="A56" s="150"/>
    </row>
    <row r="57" ht="12.75">
      <c r="A57" s="150"/>
    </row>
    <row r="58" ht="12.75">
      <c r="A58" s="150"/>
    </row>
    <row r="59" ht="12.75">
      <c r="A59" s="150"/>
    </row>
    <row r="60" ht="12.75">
      <c r="A60" s="150"/>
    </row>
    <row r="61" ht="12.75">
      <c r="A61" s="150"/>
    </row>
    <row r="62" ht="12.75">
      <c r="A62" s="150"/>
    </row>
  </sheetData>
  <sheetProtection selectLockedCells="1" selectUnlockedCells="1"/>
  <mergeCells count="8">
    <mergeCell ref="C6:C7"/>
    <mergeCell ref="D6:D7"/>
    <mergeCell ref="E6:E7"/>
    <mergeCell ref="C20:C21"/>
    <mergeCell ref="D20:D21"/>
    <mergeCell ref="E20:E21"/>
    <mergeCell ref="N21:N22"/>
    <mergeCell ref="O21:O22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4">
      <selection activeCell="D3" sqref="D3"/>
    </sheetView>
  </sheetViews>
  <sheetFormatPr defaultColWidth="9.140625" defaultRowHeight="12.75"/>
  <cols>
    <col min="1" max="1" width="5.8515625" style="4" customWidth="1"/>
    <col min="2" max="2" width="58.8515625" style="98" customWidth="1"/>
    <col min="3" max="3" width="11.8515625" style="151" customWidth="1"/>
    <col min="4" max="5" width="11.8515625" style="4" customWidth="1"/>
    <col min="6" max="6" width="5.421875" style="4" customWidth="1"/>
    <col min="7" max="7" width="34.421875" style="4" customWidth="1"/>
    <col min="8" max="8" width="11.140625" style="4" customWidth="1"/>
    <col min="9" max="9" width="10.140625" style="4" customWidth="1"/>
    <col min="10" max="10" width="11.7109375" style="4" customWidth="1"/>
    <col min="11" max="16384" width="8.7109375" style="4" customWidth="1"/>
  </cols>
  <sheetData>
    <row r="1" spans="1:16" s="102" customFormat="1" ht="64.5" customHeight="1">
      <c r="A1" s="152"/>
      <c r="B1" s="153"/>
      <c r="C1" s="154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2:13" s="102" customFormat="1" ht="15" customHeight="1">
      <c r="B2" s="153"/>
      <c r="C2" s="154"/>
      <c r="D2" s="155"/>
      <c r="E2" s="155"/>
      <c r="F2" s="152"/>
      <c r="G2" s="152"/>
      <c r="H2" s="152"/>
      <c r="I2" s="152"/>
      <c r="J2" s="152"/>
      <c r="K2" s="152"/>
      <c r="L2" s="152"/>
      <c r="M2" s="152"/>
    </row>
    <row r="3" spans="1:13" ht="14.25">
      <c r="A3" s="156"/>
      <c r="B3" s="157" t="s">
        <v>42</v>
      </c>
      <c r="C3" s="158"/>
      <c r="D3" s="29"/>
      <c r="E3" s="29"/>
      <c r="F3" s="152"/>
      <c r="G3" s="152"/>
      <c r="H3" s="152"/>
      <c r="I3" s="152"/>
      <c r="J3" s="152"/>
      <c r="K3" s="152"/>
      <c r="L3" s="152"/>
      <c r="M3" s="152"/>
    </row>
    <row r="4" spans="1:13" ht="12.75">
      <c r="A4" s="159"/>
      <c r="B4" s="160"/>
      <c r="C4" s="161"/>
      <c r="F4" s="152"/>
      <c r="G4" s="152"/>
      <c r="H4" s="152"/>
      <c r="I4" s="152"/>
      <c r="J4" s="152"/>
      <c r="K4" s="152"/>
      <c r="L4" s="152"/>
      <c r="M4" s="152"/>
    </row>
    <row r="5" spans="1:13" ht="26.25" customHeight="1">
      <c r="A5" s="162" t="s">
        <v>33</v>
      </c>
      <c r="B5" s="163" t="s">
        <v>43</v>
      </c>
      <c r="C5" s="104" t="s">
        <v>13</v>
      </c>
      <c r="D5" s="105" t="s">
        <v>14</v>
      </c>
      <c r="E5" s="106" t="s">
        <v>15</v>
      </c>
      <c r="F5" s="152"/>
      <c r="G5" s="152"/>
      <c r="H5" s="152"/>
      <c r="I5" s="152"/>
      <c r="J5" s="152"/>
      <c r="K5" s="152"/>
      <c r="L5" s="152"/>
      <c r="M5" s="152"/>
    </row>
    <row r="6" spans="1:13" ht="12.75" customHeight="1">
      <c r="A6" s="164"/>
      <c r="B6" s="134"/>
      <c r="C6" s="104"/>
      <c r="D6" s="105"/>
      <c r="E6" s="106"/>
      <c r="F6" s="152"/>
      <c r="G6" s="152"/>
      <c r="H6" s="152"/>
      <c r="I6" s="152"/>
      <c r="J6" s="152"/>
      <c r="K6" s="152"/>
      <c r="L6" s="152"/>
      <c r="M6" s="152"/>
    </row>
    <row r="7" spans="1:13" ht="12.75">
      <c r="A7" s="165">
        <v>1</v>
      </c>
      <c r="B7" s="136">
        <v>2</v>
      </c>
      <c r="C7" s="36">
        <v>3</v>
      </c>
      <c r="D7" s="37">
        <v>4</v>
      </c>
      <c r="E7" s="38">
        <v>5</v>
      </c>
      <c r="F7" s="152"/>
      <c r="G7" s="152"/>
      <c r="H7" s="152"/>
      <c r="I7" s="152"/>
      <c r="J7" s="152"/>
      <c r="K7" s="152"/>
      <c r="L7" s="152"/>
      <c r="M7" s="152"/>
    </row>
    <row r="8" spans="1:13" ht="19.5" customHeight="1">
      <c r="A8" s="166"/>
      <c r="B8" s="167" t="s">
        <v>44</v>
      </c>
      <c r="C8" s="168">
        <f>C9+C29</f>
        <v>9056900</v>
      </c>
      <c r="D8" s="169">
        <f>D9+D29</f>
        <v>0</v>
      </c>
      <c r="E8" s="170">
        <f>E9+E29</f>
        <v>9056900</v>
      </c>
      <c r="F8" s="152"/>
      <c r="G8" s="152"/>
      <c r="H8" s="152"/>
      <c r="I8" s="152"/>
      <c r="J8" s="152"/>
      <c r="K8" s="152"/>
      <c r="L8" s="152"/>
      <c r="M8" s="152"/>
    </row>
    <row r="9" spans="1:13" ht="15" customHeight="1">
      <c r="A9" s="171">
        <v>6</v>
      </c>
      <c r="B9" s="172" t="s">
        <v>42</v>
      </c>
      <c r="C9" s="173">
        <f>C10+C14+C18+C21+C25+C27</f>
        <v>7825500</v>
      </c>
      <c r="D9" s="174">
        <f>D10+D14+D18+D21+D25+D27</f>
        <v>0</v>
      </c>
      <c r="E9" s="175">
        <f>E10+E14+E18+E21+E25+E27</f>
        <v>7825500</v>
      </c>
      <c r="F9" s="152"/>
      <c r="G9" s="152"/>
      <c r="H9" s="152"/>
      <c r="I9" s="152"/>
      <c r="J9" s="152"/>
      <c r="K9" s="152"/>
      <c r="L9" s="152"/>
      <c r="M9" s="152"/>
    </row>
    <row r="10" spans="1:13" ht="12.75" customHeight="1">
      <c r="A10" s="176" t="s">
        <v>5</v>
      </c>
      <c r="B10" s="177" t="s">
        <v>45</v>
      </c>
      <c r="C10" s="178">
        <f>C11+C12+C13</f>
        <v>2120000</v>
      </c>
      <c r="D10" s="179">
        <f>D11+D12+D13</f>
        <v>0</v>
      </c>
      <c r="E10" s="180">
        <f>E11+E12+E13</f>
        <v>2120000</v>
      </c>
      <c r="F10" s="152"/>
      <c r="G10" s="152"/>
      <c r="H10" s="152"/>
      <c r="I10" s="152"/>
      <c r="J10" s="152"/>
      <c r="K10" s="152"/>
      <c r="L10" s="152"/>
      <c r="M10" s="152"/>
    </row>
    <row r="11" spans="1:13" ht="12.75" customHeight="1">
      <c r="A11" s="181">
        <v>611</v>
      </c>
      <c r="B11" s="182" t="s">
        <v>46</v>
      </c>
      <c r="C11" s="183">
        <v>1900000</v>
      </c>
      <c r="D11" s="88"/>
      <c r="E11" s="52">
        <f>C11+D11</f>
        <v>1900000</v>
      </c>
      <c r="F11" s="152"/>
      <c r="G11" s="152"/>
      <c r="H11" s="152"/>
      <c r="I11" s="152"/>
      <c r="J11" s="152"/>
      <c r="K11" s="152"/>
      <c r="L11" s="152"/>
      <c r="M11" s="152"/>
    </row>
    <row r="12" spans="1:13" ht="12.75" customHeight="1">
      <c r="A12" s="181">
        <v>613</v>
      </c>
      <c r="B12" s="182" t="s">
        <v>47</v>
      </c>
      <c r="C12" s="183">
        <v>80000</v>
      </c>
      <c r="D12" s="88"/>
      <c r="E12" s="52">
        <f>C12+D12</f>
        <v>80000</v>
      </c>
      <c r="F12" s="152"/>
      <c r="G12" s="152"/>
      <c r="H12" s="152"/>
      <c r="I12" s="152"/>
      <c r="J12" s="152"/>
      <c r="K12" s="152"/>
      <c r="L12" s="152"/>
      <c r="M12" s="152"/>
    </row>
    <row r="13" spans="1:13" ht="15" customHeight="1">
      <c r="A13" s="181">
        <v>614</v>
      </c>
      <c r="B13" s="182" t="s">
        <v>48</v>
      </c>
      <c r="C13" s="183">
        <v>140000</v>
      </c>
      <c r="D13" s="88"/>
      <c r="E13" s="52">
        <f>C13+D13</f>
        <v>140000</v>
      </c>
      <c r="F13" s="152"/>
      <c r="G13" s="152"/>
      <c r="H13" s="152"/>
      <c r="I13" s="152"/>
      <c r="J13" s="152"/>
      <c r="K13" s="152"/>
      <c r="L13" s="152"/>
      <c r="M13" s="152"/>
    </row>
    <row r="14" spans="1:13" ht="12.75" customHeight="1">
      <c r="A14" s="184">
        <v>63</v>
      </c>
      <c r="B14" s="185" t="s">
        <v>49</v>
      </c>
      <c r="C14" s="186">
        <f>C15+C16+C17</f>
        <v>2120000</v>
      </c>
      <c r="D14" s="187">
        <f>D15+D16+D17</f>
        <v>0</v>
      </c>
      <c r="E14" s="188">
        <f>E15+E16+E17</f>
        <v>2120000</v>
      </c>
      <c r="F14" s="152"/>
      <c r="G14" s="152"/>
      <c r="H14" s="152"/>
      <c r="I14" s="152"/>
      <c r="J14" s="152"/>
      <c r="K14" s="152"/>
      <c r="L14" s="152"/>
      <c r="M14" s="152"/>
    </row>
    <row r="15" spans="1:13" ht="12.75" customHeight="1">
      <c r="A15" s="181">
        <v>6324</v>
      </c>
      <c r="B15" s="182" t="s">
        <v>50</v>
      </c>
      <c r="C15" s="183">
        <v>1900000</v>
      </c>
      <c r="D15" s="88"/>
      <c r="E15" s="52">
        <f>C15+D15</f>
        <v>1900000</v>
      </c>
      <c r="F15" s="152"/>
      <c r="G15" s="152"/>
      <c r="H15" s="152"/>
      <c r="I15" s="152"/>
      <c r="J15" s="152"/>
      <c r="K15" s="152"/>
      <c r="L15" s="152"/>
      <c r="M15" s="152"/>
    </row>
    <row r="16" spans="1:13" ht="12.75" customHeight="1">
      <c r="A16" s="181">
        <v>633</v>
      </c>
      <c r="B16" s="182" t="s">
        <v>51</v>
      </c>
      <c r="C16" s="183">
        <v>60000</v>
      </c>
      <c r="D16" s="88"/>
      <c r="E16" s="52">
        <f>C16+D16</f>
        <v>60000</v>
      </c>
      <c r="F16" s="152"/>
      <c r="G16" s="152"/>
      <c r="H16" s="152"/>
      <c r="I16" s="152"/>
      <c r="J16" s="152"/>
      <c r="K16" s="152"/>
      <c r="L16" s="152"/>
      <c r="M16" s="152"/>
    </row>
    <row r="17" spans="1:13" ht="15" customHeight="1">
      <c r="A17" s="181">
        <v>634</v>
      </c>
      <c r="B17" s="182" t="s">
        <v>52</v>
      </c>
      <c r="C17" s="183">
        <v>160000</v>
      </c>
      <c r="D17" s="88"/>
      <c r="E17" s="52">
        <f>C17+D17</f>
        <v>160000</v>
      </c>
      <c r="F17" s="152"/>
      <c r="G17" s="152"/>
      <c r="H17" s="152"/>
      <c r="I17" s="152"/>
      <c r="J17" s="152"/>
      <c r="K17" s="152"/>
      <c r="L17" s="152"/>
      <c r="M17" s="152"/>
    </row>
    <row r="18" spans="1:13" ht="12.75" customHeight="1">
      <c r="A18" s="184">
        <v>64</v>
      </c>
      <c r="B18" s="185" t="s">
        <v>10</v>
      </c>
      <c r="C18" s="186">
        <f>C19+C20</f>
        <v>2350000</v>
      </c>
      <c r="D18" s="187">
        <f>D19+D20</f>
        <v>0</v>
      </c>
      <c r="E18" s="188">
        <f>E19+E20</f>
        <v>2350000</v>
      </c>
      <c r="F18" s="152"/>
      <c r="G18" s="152"/>
      <c r="H18" s="152"/>
      <c r="I18" s="152"/>
      <c r="J18" s="152"/>
      <c r="K18" s="152"/>
      <c r="L18" s="152"/>
      <c r="M18" s="152"/>
    </row>
    <row r="19" spans="1:13" ht="12.75" customHeight="1">
      <c r="A19" s="181">
        <v>641</v>
      </c>
      <c r="B19" s="182" t="s">
        <v>53</v>
      </c>
      <c r="C19" s="183">
        <v>50000</v>
      </c>
      <c r="D19" s="88"/>
      <c r="E19" s="52">
        <f>C19+D19</f>
        <v>50000</v>
      </c>
      <c r="F19" s="152"/>
      <c r="G19" s="152"/>
      <c r="H19" s="152"/>
      <c r="I19" s="152"/>
      <c r="J19" s="152"/>
      <c r="K19" s="152"/>
      <c r="L19" s="152"/>
      <c r="M19" s="152"/>
    </row>
    <row r="20" spans="1:13" ht="15" customHeight="1">
      <c r="A20" s="181">
        <v>642</v>
      </c>
      <c r="B20" s="182" t="s">
        <v>54</v>
      </c>
      <c r="C20" s="183">
        <v>2300000</v>
      </c>
      <c r="D20" s="88"/>
      <c r="E20" s="52">
        <f>C20+D20</f>
        <v>2300000</v>
      </c>
      <c r="F20" s="152"/>
      <c r="G20" s="152"/>
      <c r="H20" s="152"/>
      <c r="I20" s="152"/>
      <c r="J20" s="152"/>
      <c r="K20" s="152"/>
      <c r="L20" s="152"/>
      <c r="M20" s="152"/>
    </row>
    <row r="21" spans="1:15" ht="12.75" customHeight="1">
      <c r="A21" s="189">
        <v>65</v>
      </c>
      <c r="B21" s="185" t="s">
        <v>55</v>
      </c>
      <c r="C21" s="186">
        <f>C22+C23+C24</f>
        <v>1110500</v>
      </c>
      <c r="D21" s="187">
        <f>D22+D23+D24</f>
        <v>0</v>
      </c>
      <c r="E21" s="188">
        <f>E22+E23+E24</f>
        <v>1110500</v>
      </c>
      <c r="F21" s="152"/>
      <c r="G21" s="152"/>
      <c r="H21" s="152"/>
      <c r="I21" s="152"/>
      <c r="J21" s="152"/>
      <c r="K21" s="152"/>
      <c r="L21" s="152"/>
      <c r="M21" s="152"/>
      <c r="N21" s="190"/>
      <c r="O21" s="190"/>
    </row>
    <row r="22" spans="1:15" ht="12.75" customHeight="1">
      <c r="A22" s="181">
        <v>651</v>
      </c>
      <c r="B22" s="182" t="s">
        <v>56</v>
      </c>
      <c r="C22" s="183">
        <v>70000</v>
      </c>
      <c r="D22" s="88"/>
      <c r="E22" s="52">
        <f>C22+D22</f>
        <v>70000</v>
      </c>
      <c r="F22" s="152"/>
      <c r="G22" s="152"/>
      <c r="H22" s="152"/>
      <c r="I22" s="152"/>
      <c r="J22" s="152"/>
      <c r="K22" s="152"/>
      <c r="L22" s="152"/>
      <c r="M22" s="152"/>
      <c r="N22" s="190"/>
      <c r="O22" s="190"/>
    </row>
    <row r="23" spans="1:13" ht="12.75" customHeight="1">
      <c r="A23" s="181">
        <v>652</v>
      </c>
      <c r="B23" s="182" t="s">
        <v>57</v>
      </c>
      <c r="C23" s="183">
        <v>290500</v>
      </c>
      <c r="D23" s="88"/>
      <c r="E23" s="52">
        <f>C23+D23</f>
        <v>290500</v>
      </c>
      <c r="F23" s="152"/>
      <c r="G23" s="152"/>
      <c r="H23" s="152"/>
      <c r="I23" s="152"/>
      <c r="J23" s="152"/>
      <c r="K23" s="152"/>
      <c r="L23" s="152"/>
      <c r="M23" s="152"/>
    </row>
    <row r="24" spans="1:15" ht="15" customHeight="1">
      <c r="A24" s="181">
        <v>653</v>
      </c>
      <c r="B24" s="182" t="s">
        <v>58</v>
      </c>
      <c r="C24" s="183">
        <v>750000</v>
      </c>
      <c r="D24" s="88"/>
      <c r="E24" s="52">
        <f>C24+D24</f>
        <v>750000</v>
      </c>
      <c r="F24" s="152"/>
      <c r="G24" s="152"/>
      <c r="H24" s="152"/>
      <c r="I24" s="152"/>
      <c r="J24" s="152"/>
      <c r="K24" s="152"/>
      <c r="L24" s="152"/>
      <c r="M24" s="152"/>
      <c r="O24" s="24"/>
    </row>
    <row r="25" spans="1:13" ht="12.75">
      <c r="A25" s="189">
        <v>66</v>
      </c>
      <c r="B25" s="185" t="s">
        <v>59</v>
      </c>
      <c r="C25" s="186">
        <f>C26</f>
        <v>100000</v>
      </c>
      <c r="D25" s="187">
        <f>D26</f>
        <v>0</v>
      </c>
      <c r="E25" s="188">
        <f>E26</f>
        <v>100000</v>
      </c>
      <c r="F25" s="152"/>
      <c r="G25" s="152"/>
      <c r="H25" s="152"/>
      <c r="I25" s="152"/>
      <c r="J25" s="152"/>
      <c r="K25" s="152"/>
      <c r="L25" s="152"/>
      <c r="M25" s="152"/>
    </row>
    <row r="26" spans="1:13" ht="15" customHeight="1">
      <c r="A26" s="181">
        <v>663</v>
      </c>
      <c r="B26" s="182" t="s">
        <v>60</v>
      </c>
      <c r="C26" s="183">
        <v>100000</v>
      </c>
      <c r="D26" s="88"/>
      <c r="E26" s="52">
        <f>C26+D26</f>
        <v>100000</v>
      </c>
      <c r="F26" s="152"/>
      <c r="G26" s="152"/>
      <c r="H26" s="152"/>
      <c r="I26" s="152"/>
      <c r="J26" s="152"/>
      <c r="K26" s="152"/>
      <c r="L26" s="152"/>
      <c r="M26" s="152"/>
    </row>
    <row r="27" spans="1:13" ht="12.75" customHeight="1">
      <c r="A27" s="189">
        <v>68</v>
      </c>
      <c r="B27" s="185" t="s">
        <v>61</v>
      </c>
      <c r="C27" s="186">
        <f>C28</f>
        <v>25000</v>
      </c>
      <c r="D27" s="187">
        <f>D28</f>
        <v>0</v>
      </c>
      <c r="E27" s="188">
        <f>E28</f>
        <v>25000</v>
      </c>
      <c r="F27" s="152"/>
      <c r="G27" s="152"/>
      <c r="H27" s="152"/>
      <c r="I27" s="152"/>
      <c r="J27" s="152"/>
      <c r="K27" s="152"/>
      <c r="L27" s="152"/>
      <c r="M27" s="152"/>
    </row>
    <row r="28" spans="1:13" ht="19.5" customHeight="1">
      <c r="A28" s="191">
        <v>681</v>
      </c>
      <c r="B28" s="192" t="s">
        <v>62</v>
      </c>
      <c r="C28" s="193">
        <v>25000</v>
      </c>
      <c r="D28" s="91"/>
      <c r="E28" s="194">
        <f>C28+D28</f>
        <v>25000</v>
      </c>
      <c r="F28" s="152"/>
      <c r="G28" s="152"/>
      <c r="H28" s="152"/>
      <c r="I28" s="152"/>
      <c r="J28" s="152"/>
      <c r="K28" s="152"/>
      <c r="L28" s="152"/>
      <c r="M28" s="152"/>
    </row>
    <row r="29" spans="1:13" ht="15" customHeight="1">
      <c r="A29" s="171">
        <v>7</v>
      </c>
      <c r="B29" s="195" t="s">
        <v>63</v>
      </c>
      <c r="C29" s="196">
        <f>C30+C33</f>
        <v>1231400</v>
      </c>
      <c r="D29" s="174">
        <f>D30+D33</f>
        <v>0</v>
      </c>
      <c r="E29" s="175">
        <f>E30+E33</f>
        <v>1231400</v>
      </c>
      <c r="F29" s="152"/>
      <c r="G29" s="152"/>
      <c r="H29" s="152"/>
      <c r="I29" s="152"/>
      <c r="J29" s="152"/>
      <c r="K29" s="152"/>
      <c r="L29" s="152"/>
      <c r="M29" s="152"/>
    </row>
    <row r="30" spans="1:13" ht="12.75">
      <c r="A30" s="197">
        <v>71</v>
      </c>
      <c r="B30" s="198" t="s">
        <v>64</v>
      </c>
      <c r="C30" s="199">
        <f>C31+C32</f>
        <v>324400</v>
      </c>
      <c r="D30" s="200">
        <f>D31+D32</f>
        <v>0</v>
      </c>
      <c r="E30" s="201">
        <f>E31+E32</f>
        <v>324400</v>
      </c>
      <c r="F30" s="152"/>
      <c r="G30" s="152"/>
      <c r="H30" s="152"/>
      <c r="I30" s="152"/>
      <c r="J30" s="152"/>
      <c r="K30" s="152"/>
      <c r="L30" s="152"/>
      <c r="M30" s="152"/>
    </row>
    <row r="31" spans="1:13" ht="24.75">
      <c r="A31" s="181">
        <v>711</v>
      </c>
      <c r="B31" s="182" t="s">
        <v>65</v>
      </c>
      <c r="C31" s="202">
        <v>200000</v>
      </c>
      <c r="D31" s="88"/>
      <c r="E31" s="52">
        <f>C31+D31</f>
        <v>200000</v>
      </c>
      <c r="F31" s="152"/>
      <c r="G31" s="152"/>
      <c r="H31" s="152"/>
      <c r="I31" s="152"/>
      <c r="J31" s="152"/>
      <c r="K31" s="152"/>
      <c r="L31" s="152"/>
      <c r="M31" s="152"/>
    </row>
    <row r="32" spans="1:13" ht="15" customHeight="1">
      <c r="A32" s="181">
        <v>711</v>
      </c>
      <c r="B32" s="182" t="s">
        <v>66</v>
      </c>
      <c r="C32" s="202">
        <v>124400</v>
      </c>
      <c r="D32" s="88"/>
      <c r="E32" s="52">
        <f>C32+D32</f>
        <v>124400</v>
      </c>
      <c r="F32" s="152"/>
      <c r="G32" s="152"/>
      <c r="H32" s="152"/>
      <c r="I32" s="152"/>
      <c r="J32" s="152"/>
      <c r="K32" s="152"/>
      <c r="L32" s="152"/>
      <c r="M32" s="152"/>
    </row>
    <row r="33" spans="1:13" ht="12.75">
      <c r="A33" s="203">
        <v>72</v>
      </c>
      <c r="B33" s="204" t="s">
        <v>67</v>
      </c>
      <c r="C33" s="205">
        <f>C34+C35</f>
        <v>907000</v>
      </c>
      <c r="D33" s="187">
        <f>D34+D35</f>
        <v>0</v>
      </c>
      <c r="E33" s="188">
        <f>E34+E35</f>
        <v>907000</v>
      </c>
      <c r="F33" s="152"/>
      <c r="G33" s="152"/>
      <c r="H33" s="152"/>
      <c r="I33" s="152"/>
      <c r="J33" s="152"/>
      <c r="K33" s="152"/>
      <c r="L33" s="152"/>
      <c r="M33" s="152"/>
    </row>
    <row r="34" spans="1:13" ht="12.75">
      <c r="A34" s="181">
        <v>721</v>
      </c>
      <c r="B34" s="182" t="s">
        <v>68</v>
      </c>
      <c r="C34" s="202">
        <v>227000</v>
      </c>
      <c r="D34" s="88"/>
      <c r="E34" s="52">
        <f>C34+D34</f>
        <v>227000</v>
      </c>
      <c r="F34" s="152"/>
      <c r="G34" s="152"/>
      <c r="H34" s="152"/>
      <c r="I34" s="152"/>
      <c r="J34" s="152"/>
      <c r="K34" s="152"/>
      <c r="L34" s="152"/>
      <c r="M34" s="152"/>
    </row>
    <row r="35" spans="1:13" ht="12.75">
      <c r="A35" s="206">
        <v>721</v>
      </c>
      <c r="B35" s="207" t="s">
        <v>69</v>
      </c>
      <c r="C35" s="208">
        <v>680000</v>
      </c>
      <c r="D35" s="88"/>
      <c r="E35" s="52">
        <f>C35+D35</f>
        <v>680000</v>
      </c>
      <c r="F35" s="152"/>
      <c r="G35" s="152"/>
      <c r="H35" s="152"/>
      <c r="I35" s="152"/>
      <c r="J35" s="152"/>
      <c r="K35" s="152"/>
      <c r="L35" s="152"/>
      <c r="M35" s="152"/>
    </row>
    <row r="36" spans="1:13" ht="12.75">
      <c r="A36" s="150"/>
      <c r="C36" s="209"/>
      <c r="F36" s="152"/>
      <c r="G36" s="152"/>
      <c r="H36" s="152"/>
      <c r="I36" s="152"/>
      <c r="J36" s="152"/>
      <c r="K36" s="152"/>
      <c r="L36" s="152"/>
      <c r="M36" s="152"/>
    </row>
    <row r="37" spans="1:13" ht="12.75">
      <c r="A37" s="150"/>
      <c r="F37" s="152"/>
      <c r="G37" s="152"/>
      <c r="H37" s="152"/>
      <c r="I37" s="152"/>
      <c r="J37" s="152"/>
      <c r="K37" s="152"/>
      <c r="L37" s="152"/>
      <c r="M37" s="152"/>
    </row>
    <row r="38" spans="1:13" ht="12.75">
      <c r="A38" s="150"/>
      <c r="F38" s="152"/>
      <c r="G38" s="152"/>
      <c r="H38" s="152"/>
      <c r="I38" s="152"/>
      <c r="J38" s="152"/>
      <c r="K38" s="152"/>
      <c r="L38" s="152"/>
      <c r="M38" s="152"/>
    </row>
    <row r="39" spans="6:13" ht="12.75">
      <c r="F39" s="152"/>
      <c r="G39" s="152"/>
      <c r="H39" s="152"/>
      <c r="I39" s="152"/>
      <c r="J39" s="152"/>
      <c r="K39" s="152"/>
      <c r="L39" s="152"/>
      <c r="M39" s="152"/>
    </row>
    <row r="40" spans="6:13" ht="12.75">
      <c r="F40" s="152"/>
      <c r="G40" s="152"/>
      <c r="H40" s="152"/>
      <c r="I40" s="152"/>
      <c r="J40" s="152"/>
      <c r="K40" s="152"/>
      <c r="L40" s="152"/>
      <c r="M40" s="152"/>
    </row>
    <row r="41" spans="6:13" ht="12.75">
      <c r="F41" s="152"/>
      <c r="G41" s="152"/>
      <c r="H41" s="152"/>
      <c r="I41" s="152"/>
      <c r="J41" s="152"/>
      <c r="K41" s="152"/>
      <c r="L41" s="152"/>
      <c r="M41" s="152"/>
    </row>
    <row r="42" spans="6:13" ht="12.75">
      <c r="F42" s="152"/>
      <c r="G42" s="152"/>
      <c r="H42" s="152"/>
      <c r="I42" s="152"/>
      <c r="J42" s="152"/>
      <c r="K42" s="152"/>
      <c r="L42" s="152"/>
      <c r="M42" s="152"/>
    </row>
    <row r="43" spans="6:13" ht="12.75">
      <c r="F43" s="152"/>
      <c r="G43" s="152"/>
      <c r="H43" s="152"/>
      <c r="I43" s="152"/>
      <c r="J43" s="152"/>
      <c r="K43" s="152"/>
      <c r="L43" s="152"/>
      <c r="M43" s="152"/>
    </row>
    <row r="44" spans="6:13" ht="12.75">
      <c r="F44" s="152"/>
      <c r="G44" s="152"/>
      <c r="H44" s="152"/>
      <c r="I44" s="152"/>
      <c r="J44" s="152"/>
      <c r="K44" s="152"/>
      <c r="L44" s="152"/>
      <c r="M44" s="152"/>
    </row>
    <row r="45" spans="6:13" ht="12.75">
      <c r="F45" s="152"/>
      <c r="G45" s="152"/>
      <c r="H45" s="152"/>
      <c r="I45" s="152"/>
      <c r="J45" s="152"/>
      <c r="K45" s="152"/>
      <c r="L45" s="152"/>
      <c r="M45" s="152"/>
    </row>
    <row r="46" spans="6:13" ht="12.75">
      <c r="F46" s="152"/>
      <c r="G46" s="152"/>
      <c r="H46" s="152"/>
      <c r="I46" s="152"/>
      <c r="J46" s="152"/>
      <c r="K46" s="152"/>
      <c r="L46" s="152"/>
      <c r="M46" s="152"/>
    </row>
    <row r="47" spans="6:13" ht="12.75">
      <c r="F47" s="152"/>
      <c r="G47" s="152"/>
      <c r="H47" s="152"/>
      <c r="I47" s="152"/>
      <c r="J47" s="152"/>
      <c r="K47" s="152"/>
      <c r="L47" s="152"/>
      <c r="M47" s="152"/>
    </row>
    <row r="48" spans="6:13" ht="12.75">
      <c r="F48" s="152"/>
      <c r="G48" s="152"/>
      <c r="H48" s="152"/>
      <c r="I48" s="152"/>
      <c r="J48" s="152"/>
      <c r="K48" s="152"/>
      <c r="L48" s="152"/>
      <c r="M48" s="152"/>
    </row>
    <row r="49" spans="6:13" ht="12.75">
      <c r="F49" s="152"/>
      <c r="G49" s="152"/>
      <c r="H49" s="152"/>
      <c r="I49" s="152"/>
      <c r="J49" s="152"/>
      <c r="K49" s="152"/>
      <c r="L49" s="152"/>
      <c r="M49" s="152"/>
    </row>
    <row r="50" spans="6:13" ht="12.75">
      <c r="F50" s="152"/>
      <c r="G50" s="152"/>
      <c r="H50" s="152"/>
      <c r="I50" s="152"/>
      <c r="J50" s="152"/>
      <c r="K50" s="152"/>
      <c r="L50" s="152"/>
      <c r="M50" s="152"/>
    </row>
    <row r="51" spans="6:13" ht="12.75">
      <c r="F51" s="152"/>
      <c r="G51" s="152"/>
      <c r="H51" s="152"/>
      <c r="I51" s="152"/>
      <c r="J51" s="152"/>
      <c r="K51" s="152"/>
      <c r="L51" s="152"/>
      <c r="M51" s="152"/>
    </row>
    <row r="52" spans="6:13" ht="12.75">
      <c r="F52" s="152"/>
      <c r="G52" s="152"/>
      <c r="H52" s="152"/>
      <c r="I52" s="152"/>
      <c r="J52" s="152"/>
      <c r="K52" s="152"/>
      <c r="L52" s="152"/>
      <c r="M52" s="152"/>
    </row>
    <row r="53" spans="6:13" ht="12.75">
      <c r="F53" s="152"/>
      <c r="G53" s="152"/>
      <c r="H53" s="152"/>
      <c r="I53" s="152"/>
      <c r="J53" s="152"/>
      <c r="K53" s="152"/>
      <c r="L53" s="152"/>
      <c r="M53" s="152"/>
    </row>
    <row r="54" spans="6:13" ht="12.75">
      <c r="F54" s="152"/>
      <c r="G54" s="152"/>
      <c r="H54" s="152"/>
      <c r="I54" s="152"/>
      <c r="J54" s="152"/>
      <c r="K54" s="152"/>
      <c r="L54" s="152"/>
      <c r="M54" s="152"/>
    </row>
    <row r="55" spans="6:13" ht="12.75">
      <c r="F55" s="152"/>
      <c r="G55" s="152"/>
      <c r="H55" s="152"/>
      <c r="I55" s="152"/>
      <c r="J55" s="152"/>
      <c r="K55" s="152"/>
      <c r="L55" s="152"/>
      <c r="M55" s="152"/>
    </row>
    <row r="56" spans="6:13" ht="12.75">
      <c r="F56" s="152"/>
      <c r="G56" s="152"/>
      <c r="H56" s="152"/>
      <c r="I56" s="152"/>
      <c r="J56" s="152"/>
      <c r="K56" s="152"/>
      <c r="L56" s="152"/>
      <c r="M56" s="152"/>
    </row>
    <row r="57" spans="6:13" ht="12.75">
      <c r="F57" s="152"/>
      <c r="G57" s="152"/>
      <c r="H57" s="152"/>
      <c r="I57" s="152"/>
      <c r="J57" s="152"/>
      <c r="K57" s="152"/>
      <c r="L57" s="152"/>
      <c r="M57" s="152"/>
    </row>
  </sheetData>
  <sheetProtection selectLockedCells="1" selectUnlockedCells="1"/>
  <mergeCells count="5">
    <mergeCell ref="C5:C6"/>
    <mergeCell ref="D5:D6"/>
    <mergeCell ref="E5:E6"/>
    <mergeCell ref="N21:N22"/>
    <mergeCell ref="O21:O22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7">
      <selection activeCell="H20" sqref="H20"/>
    </sheetView>
  </sheetViews>
  <sheetFormatPr defaultColWidth="9.140625" defaultRowHeight="12.75"/>
  <cols>
    <col min="1" max="1" width="7.00390625" style="4" customWidth="1"/>
    <col min="2" max="2" width="54.8515625" style="98" customWidth="1"/>
    <col min="3" max="3" width="15.7109375" style="4" customWidth="1"/>
    <col min="4" max="5" width="11.8515625" style="4" customWidth="1"/>
    <col min="6" max="16384" width="8.7109375" style="4" customWidth="1"/>
  </cols>
  <sheetData>
    <row r="1" spans="1:16" ht="64.5" customHeight="1">
      <c r="A1" s="16"/>
      <c r="C1" s="16"/>
      <c r="D1" s="16"/>
      <c r="E1" s="16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6:16" ht="12.75"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6:16" ht="12.75"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5">
      <c r="A4" s="210"/>
      <c r="B4" s="211" t="s">
        <v>70</v>
      </c>
      <c r="C4" s="21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75">
      <c r="A5" s="213"/>
      <c r="B5" s="1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26.25" customHeight="1">
      <c r="A6" s="214" t="s">
        <v>33</v>
      </c>
      <c r="B6" s="214" t="s">
        <v>71</v>
      </c>
      <c r="C6" s="104" t="s">
        <v>13</v>
      </c>
      <c r="D6" s="105" t="s">
        <v>14</v>
      </c>
      <c r="E6" s="106" t="s">
        <v>15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s="216" customFormat="1" ht="12.75" customHeight="1">
      <c r="A7" s="164"/>
      <c r="B7" s="134"/>
      <c r="C7" s="104"/>
      <c r="D7" s="105"/>
      <c r="E7" s="106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</row>
    <row r="8" spans="1:16" s="29" customFormat="1" ht="12.75">
      <c r="A8" s="217">
        <v>1</v>
      </c>
      <c r="B8" s="136">
        <v>2</v>
      </c>
      <c r="C8" s="36">
        <v>3</v>
      </c>
      <c r="D8" s="37">
        <v>4</v>
      </c>
      <c r="E8" s="218">
        <v>5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6" s="68" customFormat="1" ht="19.5" customHeight="1">
      <c r="A9" s="219"/>
      <c r="B9" s="220" t="s">
        <v>72</v>
      </c>
      <c r="C9" s="221">
        <f>C10+C35</f>
        <v>9967900</v>
      </c>
      <c r="D9" s="222">
        <f>D10+D35</f>
        <v>0</v>
      </c>
      <c r="E9" s="223">
        <f>E10+E35</f>
        <v>9967900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</row>
    <row r="10" spans="1:16" s="29" customFormat="1" ht="15" customHeight="1">
      <c r="A10" s="224" t="s">
        <v>5</v>
      </c>
      <c r="B10" s="172" t="s">
        <v>70</v>
      </c>
      <c r="C10" s="225">
        <f>C11+C15+C21+C23+C26+C29+C31</f>
        <v>6741900</v>
      </c>
      <c r="D10" s="226">
        <f>D11+D15+D21+D23+D26+D29+D31</f>
        <v>120000</v>
      </c>
      <c r="E10" s="227">
        <f>E11+E15+E21+E23+E26+E29+E31</f>
        <v>6861900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16" ht="12.75" customHeight="1">
      <c r="A11" s="228">
        <v>31</v>
      </c>
      <c r="B11" s="177" t="s">
        <v>73</v>
      </c>
      <c r="C11" s="229">
        <f>C12+C13+C14</f>
        <v>1046000</v>
      </c>
      <c r="D11" s="230">
        <f>D12+D13+D14</f>
        <v>0</v>
      </c>
      <c r="E11" s="231">
        <f>E12+E13+E14</f>
        <v>1046000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2.75" customHeight="1">
      <c r="A12" s="232">
        <v>311</v>
      </c>
      <c r="B12" s="233" t="s">
        <v>74</v>
      </c>
      <c r="C12" s="234">
        <v>870000</v>
      </c>
      <c r="D12" s="235"/>
      <c r="E12" s="236">
        <f>C12+D12</f>
        <v>870000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5" customHeight="1">
      <c r="A13" s="232">
        <v>312</v>
      </c>
      <c r="B13" s="233" t="s">
        <v>75</v>
      </c>
      <c r="C13" s="234">
        <v>35000</v>
      </c>
      <c r="D13" s="235"/>
      <c r="E13" s="236">
        <f>C13+D13</f>
        <v>35000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5" customHeight="1">
      <c r="A14" s="232">
        <v>313</v>
      </c>
      <c r="B14" s="233" t="s">
        <v>76</v>
      </c>
      <c r="C14" s="234">
        <v>141000</v>
      </c>
      <c r="D14" s="235"/>
      <c r="E14" s="236">
        <f>C14+D14</f>
        <v>141000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2.75" customHeight="1">
      <c r="A15" s="237">
        <v>32</v>
      </c>
      <c r="B15" s="238" t="s">
        <v>77</v>
      </c>
      <c r="C15" s="239">
        <f>C16+C17+C18+C19+C20</f>
        <v>3102000</v>
      </c>
      <c r="D15" s="240">
        <f>D16+D17+D18+D19+D20</f>
        <v>0</v>
      </c>
      <c r="E15" s="241">
        <f>E16+E17+E18+E19+E20</f>
        <v>3102000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12.75" customHeight="1">
      <c r="A16" s="232">
        <v>321</v>
      </c>
      <c r="B16" s="233" t="s">
        <v>78</v>
      </c>
      <c r="C16" s="234">
        <v>47000</v>
      </c>
      <c r="D16" s="235"/>
      <c r="E16" s="236">
        <f>C16+D16</f>
        <v>47000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2.75" customHeight="1">
      <c r="A17" s="232">
        <v>322</v>
      </c>
      <c r="B17" s="233" t="s">
        <v>79</v>
      </c>
      <c r="C17" s="234">
        <v>308000</v>
      </c>
      <c r="D17" s="235"/>
      <c r="E17" s="236">
        <f>C17+D17</f>
        <v>308000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2.75" customHeight="1">
      <c r="A18" s="232">
        <v>323</v>
      </c>
      <c r="B18" s="233" t="s">
        <v>10</v>
      </c>
      <c r="C18" s="234">
        <v>1918500</v>
      </c>
      <c r="D18" s="235"/>
      <c r="E18" s="236">
        <f>C18+D18</f>
        <v>1918500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2.75" customHeight="1">
      <c r="A19" s="232">
        <v>324</v>
      </c>
      <c r="B19" s="233" t="s">
        <v>80</v>
      </c>
      <c r="C19" s="234">
        <v>3000</v>
      </c>
      <c r="D19" s="235"/>
      <c r="E19" s="236">
        <f>C19+D19</f>
        <v>3000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15" customHeight="1">
      <c r="A20" s="232">
        <v>329</v>
      </c>
      <c r="B20" s="233" t="s">
        <v>81</v>
      </c>
      <c r="C20" s="234">
        <v>825500</v>
      </c>
      <c r="D20" s="235"/>
      <c r="E20" s="242">
        <f>C20+D20</f>
        <v>825500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12.75" customHeight="1">
      <c r="A21" s="237">
        <v>34</v>
      </c>
      <c r="B21" s="238" t="s">
        <v>82</v>
      </c>
      <c r="C21" s="239">
        <f>C22</f>
        <v>31000</v>
      </c>
      <c r="D21" s="240">
        <f>D22</f>
        <v>0</v>
      </c>
      <c r="E21" s="243">
        <f>E22</f>
        <v>31000</v>
      </c>
      <c r="F21" s="29"/>
      <c r="G21" s="29"/>
      <c r="H21" s="29"/>
      <c r="I21" s="29"/>
      <c r="J21" s="29"/>
      <c r="K21" s="29"/>
      <c r="L21" s="29"/>
      <c r="M21" s="29"/>
      <c r="N21" s="190"/>
      <c r="O21" s="190"/>
      <c r="P21" s="29"/>
    </row>
    <row r="22" spans="1:16" ht="15" customHeight="1">
      <c r="A22" s="232">
        <v>343</v>
      </c>
      <c r="B22" s="233" t="s">
        <v>83</v>
      </c>
      <c r="C22" s="234">
        <v>31000</v>
      </c>
      <c r="D22" s="235"/>
      <c r="E22" s="236">
        <f>C22+D22</f>
        <v>31000</v>
      </c>
      <c r="F22" s="29"/>
      <c r="G22" s="29"/>
      <c r="H22" s="29"/>
      <c r="I22" s="29"/>
      <c r="J22" s="29"/>
      <c r="K22" s="29"/>
      <c r="L22" s="29"/>
      <c r="M22" s="29"/>
      <c r="N22" s="190"/>
      <c r="O22" s="190"/>
      <c r="P22" s="29"/>
    </row>
    <row r="23" spans="1:16" ht="12.75" customHeight="1">
      <c r="A23" s="244">
        <v>35</v>
      </c>
      <c r="B23" s="185" t="s">
        <v>84</v>
      </c>
      <c r="C23" s="186">
        <f>C24+C25</f>
        <v>270000</v>
      </c>
      <c r="D23" s="240">
        <f>D24+D25</f>
        <v>0</v>
      </c>
      <c r="E23" s="241">
        <f>E24+E25</f>
        <v>270000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12.75">
      <c r="A24" s="245">
        <v>352</v>
      </c>
      <c r="B24" s="246" t="s">
        <v>85</v>
      </c>
      <c r="C24" s="247">
        <v>70000</v>
      </c>
      <c r="D24" s="235"/>
      <c r="E24" s="236">
        <f>C24+D24</f>
        <v>70000</v>
      </c>
      <c r="F24" s="29"/>
      <c r="G24" s="29"/>
      <c r="H24" s="29"/>
      <c r="I24" s="29"/>
      <c r="J24" s="29"/>
      <c r="K24" s="29"/>
      <c r="L24" s="29"/>
      <c r="M24" s="29"/>
      <c r="N24" s="29"/>
      <c r="O24" s="248"/>
      <c r="P24" s="29"/>
    </row>
    <row r="25" spans="1:16" ht="15" customHeight="1">
      <c r="A25" s="232">
        <v>352</v>
      </c>
      <c r="B25" s="233" t="s">
        <v>86</v>
      </c>
      <c r="C25" s="234">
        <v>200000</v>
      </c>
      <c r="D25" s="235"/>
      <c r="E25" s="236">
        <f>C25+D25</f>
        <v>200000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2.75">
      <c r="A26" s="249">
        <v>36</v>
      </c>
      <c r="B26" s="185" t="s">
        <v>87</v>
      </c>
      <c r="C26" s="186">
        <f>C27+C28</f>
        <v>997500</v>
      </c>
      <c r="D26" s="240">
        <f>D27+D28</f>
        <v>115000</v>
      </c>
      <c r="E26" s="241">
        <f>E27+E28</f>
        <v>1112500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24.75">
      <c r="A27" s="250">
        <v>367</v>
      </c>
      <c r="B27" s="233" t="s">
        <v>88</v>
      </c>
      <c r="C27" s="234">
        <v>807000</v>
      </c>
      <c r="D27" s="235">
        <v>110000</v>
      </c>
      <c r="E27" s="236">
        <f>C27+D27</f>
        <v>917000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ht="15" customHeight="1">
      <c r="A28" s="232">
        <v>367</v>
      </c>
      <c r="B28" s="233" t="s">
        <v>89</v>
      </c>
      <c r="C28" s="234">
        <v>190500</v>
      </c>
      <c r="D28" s="235">
        <v>5000</v>
      </c>
      <c r="E28" s="236">
        <f>C28+D28</f>
        <v>195500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2.75" customHeight="1">
      <c r="A29" s="251">
        <v>37</v>
      </c>
      <c r="B29" s="238" t="s">
        <v>90</v>
      </c>
      <c r="C29" s="252">
        <f>C30</f>
        <v>310000</v>
      </c>
      <c r="D29" s="240">
        <f>D30</f>
        <v>0</v>
      </c>
      <c r="E29" s="241">
        <f>E30</f>
        <v>310000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15" customHeight="1">
      <c r="A30" s="232">
        <v>372</v>
      </c>
      <c r="B30" s="233" t="s">
        <v>91</v>
      </c>
      <c r="C30" s="234">
        <v>310000</v>
      </c>
      <c r="D30" s="235"/>
      <c r="E30" s="236">
        <f>C30+D30</f>
        <v>310000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2.75" customHeight="1">
      <c r="A31" s="237">
        <v>38</v>
      </c>
      <c r="B31" s="238" t="s">
        <v>92</v>
      </c>
      <c r="C31" s="239">
        <f>C32+C33+C34</f>
        <v>985400</v>
      </c>
      <c r="D31" s="240">
        <f>D32+D33+D34</f>
        <v>5000</v>
      </c>
      <c r="E31" s="241">
        <f>E32+E33+E34</f>
        <v>990400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5" customHeight="1">
      <c r="A32" s="232">
        <v>381</v>
      </c>
      <c r="B32" s="233" t="s">
        <v>93</v>
      </c>
      <c r="C32" s="234">
        <v>785400</v>
      </c>
      <c r="D32" s="235">
        <v>5000</v>
      </c>
      <c r="E32" s="236">
        <f>C32+D32</f>
        <v>790400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ht="12.75" customHeight="1">
      <c r="A33" s="232">
        <v>382</v>
      </c>
      <c r="B33" s="233" t="s">
        <v>94</v>
      </c>
      <c r="C33" s="234">
        <v>0</v>
      </c>
      <c r="D33" s="235"/>
      <c r="E33" s="236">
        <f>C33+D33</f>
        <v>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19.5" customHeight="1">
      <c r="A34" s="253">
        <v>383</v>
      </c>
      <c r="B34" s="254" t="s">
        <v>95</v>
      </c>
      <c r="C34" s="255">
        <v>200000</v>
      </c>
      <c r="D34" s="256"/>
      <c r="E34" s="257">
        <f>C34+D34</f>
        <v>200000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15" customHeight="1">
      <c r="A35" s="224">
        <v>4</v>
      </c>
      <c r="B35" s="172" t="s">
        <v>96</v>
      </c>
      <c r="C35" s="225">
        <f>C36+C39</f>
        <v>3226000</v>
      </c>
      <c r="D35" s="226">
        <f>D36+D39</f>
        <v>-120000</v>
      </c>
      <c r="E35" s="227">
        <f>E36+E39</f>
        <v>3106000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ht="12.75" customHeight="1">
      <c r="A36" s="228">
        <v>41</v>
      </c>
      <c r="B36" s="177" t="s">
        <v>97</v>
      </c>
      <c r="C36" s="229">
        <f>C37+C38</f>
        <v>100000</v>
      </c>
      <c r="D36" s="230">
        <f>D37+D38</f>
        <v>25000</v>
      </c>
      <c r="E36" s="231">
        <f>E37+E38</f>
        <v>125000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ht="12.75" customHeight="1">
      <c r="A37" s="232">
        <v>411</v>
      </c>
      <c r="B37" s="233" t="s">
        <v>98</v>
      </c>
      <c r="C37" s="234">
        <v>50000</v>
      </c>
      <c r="D37" s="235"/>
      <c r="E37" s="236">
        <f>C37+D37</f>
        <v>50000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ht="15" customHeight="1">
      <c r="A38" s="232">
        <v>412</v>
      </c>
      <c r="B38" s="233" t="s">
        <v>99</v>
      </c>
      <c r="C38" s="234">
        <v>50000</v>
      </c>
      <c r="D38" s="235">
        <v>25000</v>
      </c>
      <c r="E38" s="236">
        <f>C38+D38</f>
        <v>75000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ht="12.75">
      <c r="A39" s="237">
        <v>42</v>
      </c>
      <c r="B39" s="238" t="s">
        <v>100</v>
      </c>
      <c r="C39" s="239">
        <f>C40+C41+C42</f>
        <v>3126000</v>
      </c>
      <c r="D39" s="240">
        <f>D40+D41+D42</f>
        <v>-145000</v>
      </c>
      <c r="E39" s="241">
        <f>E40+E41+E42</f>
        <v>2981000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ht="12.75">
      <c r="A40" s="232">
        <v>421</v>
      </c>
      <c r="B40" s="233" t="s">
        <v>101</v>
      </c>
      <c r="C40" s="234">
        <v>3076000</v>
      </c>
      <c r="D40" s="235">
        <v>-145000</v>
      </c>
      <c r="E40" s="236">
        <f>C40+D40</f>
        <v>2931000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ht="12.75">
      <c r="A41" s="232">
        <v>422</v>
      </c>
      <c r="B41" s="233" t="s">
        <v>102</v>
      </c>
      <c r="C41" s="234">
        <v>25000</v>
      </c>
      <c r="D41" s="235"/>
      <c r="E41" s="236">
        <f>C41+D41</f>
        <v>25000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ht="12.75">
      <c r="A42" s="258">
        <v>426</v>
      </c>
      <c r="B42" s="259" t="s">
        <v>103</v>
      </c>
      <c r="C42" s="260">
        <v>25000</v>
      </c>
      <c r="D42" s="261"/>
      <c r="E42" s="262">
        <f>C42+D42</f>
        <v>25000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6:16" ht="12.75"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6:16" ht="15" customHeight="1"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6:16" ht="15" customHeight="1"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6:16" ht="15" customHeight="1"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6:16" ht="12.75"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ht="12.75">
      <c r="A48" s="149"/>
      <c r="B48" s="9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ht="12.75">
      <c r="A49" s="149"/>
      <c r="B49" s="9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ht="12.75">
      <c r="A50" s="149"/>
      <c r="B50" s="9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ht="12.75">
      <c r="A51" s="100"/>
      <c r="B51" s="9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ht="12.75">
      <c r="A52" s="150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ht="12.75">
      <c r="A53" s="150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2.75">
      <c r="A54" s="150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6:16" ht="12.7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ht="12.7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64" spans="1:2" ht="12.75">
      <c r="A64" s="149"/>
      <c r="B64" s="99"/>
    </row>
    <row r="65" spans="1:2" ht="12.75">
      <c r="A65" s="149"/>
      <c r="B65" s="99"/>
    </row>
    <row r="66" spans="1:2" ht="12.75">
      <c r="A66" s="149"/>
      <c r="B66" s="99"/>
    </row>
    <row r="67" spans="1:2" ht="12.75">
      <c r="A67" s="100"/>
      <c r="B67" s="99"/>
    </row>
    <row r="68" ht="12.75">
      <c r="A68" s="150"/>
    </row>
    <row r="69" ht="12.75">
      <c r="A69" s="150"/>
    </row>
    <row r="70" ht="12.75">
      <c r="A70" s="150"/>
    </row>
  </sheetData>
  <sheetProtection selectLockedCells="1" selectUnlockedCells="1"/>
  <mergeCells count="5">
    <mergeCell ref="C6:C7"/>
    <mergeCell ref="D6:D7"/>
    <mergeCell ref="E6:E7"/>
    <mergeCell ref="N21:N22"/>
    <mergeCell ref="O21:O22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F3" sqref="F3"/>
    </sheetView>
  </sheetViews>
  <sheetFormatPr defaultColWidth="9.140625" defaultRowHeight="12.75"/>
  <cols>
    <col min="1" max="1" width="8.28125" style="4" customWidth="1"/>
    <col min="2" max="2" width="35.421875" style="4" customWidth="1"/>
    <col min="3" max="3" width="13.140625" style="4" customWidth="1"/>
    <col min="4" max="4" width="13.00390625" style="4" customWidth="1"/>
    <col min="5" max="5" width="12.57421875" style="4" customWidth="1"/>
    <col min="6" max="16384" width="8.7109375" style="4" customWidth="1"/>
  </cols>
  <sheetData>
    <row r="1" spans="1:16" ht="64.5" customHeight="1">
      <c r="A1" s="152"/>
      <c r="B1" s="153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3" ht="12.75">
      <c r="A2" s="102"/>
      <c r="B2" s="153"/>
      <c r="C2" s="154"/>
    </row>
    <row r="3" spans="1:5" ht="17.25" customHeight="1">
      <c r="A3" s="263" t="s">
        <v>104</v>
      </c>
      <c r="B3" s="263"/>
      <c r="C3" s="263"/>
      <c r="D3" s="263"/>
      <c r="E3" s="263"/>
    </row>
    <row r="4" spans="1:3" ht="12.75">
      <c r="A4" s="159"/>
      <c r="B4" s="160"/>
      <c r="C4" s="161"/>
    </row>
    <row r="5" spans="1:5" ht="30" customHeight="1">
      <c r="A5" s="264" t="s">
        <v>33</v>
      </c>
      <c r="B5" s="265" t="s">
        <v>105</v>
      </c>
      <c r="C5" s="266" t="s">
        <v>106</v>
      </c>
      <c r="D5" s="267" t="s">
        <v>107</v>
      </c>
      <c r="E5" s="268" t="s">
        <v>108</v>
      </c>
    </row>
    <row r="6" spans="1:7" ht="12.75">
      <c r="A6" s="269">
        <v>1</v>
      </c>
      <c r="B6" s="270">
        <v>2</v>
      </c>
      <c r="C6" s="271">
        <v>3</v>
      </c>
      <c r="D6" s="272">
        <v>4</v>
      </c>
      <c r="E6" s="273">
        <v>5</v>
      </c>
      <c r="G6" s="274"/>
    </row>
    <row r="7" spans="1:5" ht="19.5" customHeight="1">
      <c r="A7" s="275"/>
      <c r="B7" s="276" t="s">
        <v>109</v>
      </c>
      <c r="C7" s="277">
        <f>C8+C15</f>
        <v>9056900</v>
      </c>
      <c r="D7" s="278">
        <f>D8+D15</f>
        <v>7117400</v>
      </c>
      <c r="E7" s="279">
        <f>E8+E15</f>
        <v>6855400</v>
      </c>
    </row>
    <row r="8" spans="1:5" ht="19.5" customHeight="1">
      <c r="A8" s="280">
        <v>6</v>
      </c>
      <c r="B8" s="281" t="s">
        <v>42</v>
      </c>
      <c r="C8" s="282">
        <f>C9+C10+C11+C12+C13+C14</f>
        <v>7825500</v>
      </c>
      <c r="D8" s="283">
        <f>D9+D10+D11+D12+D13+D14</f>
        <v>5886400</v>
      </c>
      <c r="E8" s="284">
        <f>E9+E10+E11+E12+E13+E14</f>
        <v>5835500</v>
      </c>
    </row>
    <row r="9" spans="1:10" ht="16.5" customHeight="1">
      <c r="A9" s="285" t="s">
        <v>5</v>
      </c>
      <c r="B9" s="286" t="s">
        <v>45</v>
      </c>
      <c r="C9" s="287">
        <v>2120000</v>
      </c>
      <c r="D9" s="288">
        <v>2000000</v>
      </c>
      <c r="E9" s="289">
        <v>2000000</v>
      </c>
      <c r="G9" s="290"/>
      <c r="H9" s="291"/>
      <c r="I9" s="292"/>
      <c r="J9" s="107"/>
    </row>
    <row r="10" spans="1:5" ht="18.75" customHeight="1">
      <c r="A10" s="293">
        <v>63</v>
      </c>
      <c r="B10" s="182" t="s">
        <v>49</v>
      </c>
      <c r="C10" s="294">
        <v>2120000</v>
      </c>
      <c r="D10" s="52">
        <v>550900</v>
      </c>
      <c r="E10" s="295">
        <v>500000</v>
      </c>
    </row>
    <row r="11" spans="1:5" ht="25.5" customHeight="1">
      <c r="A11" s="293">
        <v>64</v>
      </c>
      <c r="B11" s="182" t="s">
        <v>110</v>
      </c>
      <c r="C11" s="294">
        <v>2350000</v>
      </c>
      <c r="D11" s="52">
        <v>2150000</v>
      </c>
      <c r="E11" s="295">
        <v>2150000</v>
      </c>
    </row>
    <row r="12" spans="1:9" ht="32.25" customHeight="1">
      <c r="A12" s="293">
        <v>65</v>
      </c>
      <c r="B12" s="182" t="s">
        <v>55</v>
      </c>
      <c r="C12" s="294">
        <v>1110500</v>
      </c>
      <c r="D12" s="52">
        <v>1110500</v>
      </c>
      <c r="E12" s="295">
        <v>1110500</v>
      </c>
      <c r="I12" s="16"/>
    </row>
    <row r="13" spans="1:10" ht="24.75">
      <c r="A13" s="293">
        <v>66</v>
      </c>
      <c r="B13" s="182" t="s">
        <v>111</v>
      </c>
      <c r="C13" s="294">
        <v>100000</v>
      </c>
      <c r="D13" s="52">
        <v>50000</v>
      </c>
      <c r="E13" s="295">
        <v>50000</v>
      </c>
      <c r="J13" s="150"/>
    </row>
    <row r="14" spans="1:5" ht="25.5" customHeight="1">
      <c r="A14" s="296">
        <v>68</v>
      </c>
      <c r="B14" s="297" t="s">
        <v>61</v>
      </c>
      <c r="C14" s="298">
        <v>25000</v>
      </c>
      <c r="D14" s="194">
        <v>25000</v>
      </c>
      <c r="E14" s="299">
        <v>25000</v>
      </c>
    </row>
    <row r="15" spans="1:5" ht="27" customHeight="1">
      <c r="A15" s="280">
        <v>7</v>
      </c>
      <c r="B15" s="281" t="s">
        <v>63</v>
      </c>
      <c r="C15" s="300">
        <f>C16+C17</f>
        <v>1231400</v>
      </c>
      <c r="D15" s="301">
        <f>D16+D17</f>
        <v>1231000</v>
      </c>
      <c r="E15" s="284">
        <f>E16+E17</f>
        <v>1019900</v>
      </c>
    </row>
    <row r="16" spans="1:5" ht="14.25" customHeight="1">
      <c r="A16" s="285">
        <v>71</v>
      </c>
      <c r="B16" s="286" t="s">
        <v>64</v>
      </c>
      <c r="C16" s="302">
        <v>324400</v>
      </c>
      <c r="D16" s="288">
        <v>324000</v>
      </c>
      <c r="E16" s="289">
        <v>119900</v>
      </c>
    </row>
    <row r="17" spans="1:5" ht="36.75">
      <c r="A17" s="303">
        <v>72</v>
      </c>
      <c r="B17" s="207" t="s">
        <v>10</v>
      </c>
      <c r="C17" s="304">
        <v>907000</v>
      </c>
      <c r="D17" s="305">
        <v>907000</v>
      </c>
      <c r="E17" s="306">
        <v>900000</v>
      </c>
    </row>
    <row r="18" spans="1:5" ht="16.5" customHeight="1">
      <c r="A18" s="307"/>
      <c r="B18" s="308"/>
      <c r="C18" s="309"/>
      <c r="D18" s="310"/>
      <c r="E18" s="310"/>
    </row>
    <row r="19" spans="1:10" ht="30" customHeight="1">
      <c r="A19" s="311"/>
      <c r="B19" s="312" t="s">
        <v>112</v>
      </c>
      <c r="C19" s="313" t="s">
        <v>106</v>
      </c>
      <c r="D19" s="314" t="s">
        <v>107</v>
      </c>
      <c r="E19" s="315" t="s">
        <v>108</v>
      </c>
      <c r="J19" s="316"/>
    </row>
    <row r="20" spans="1:5" ht="19.5" customHeight="1">
      <c r="A20" s="317"/>
      <c r="B20" s="318" t="s">
        <v>113</v>
      </c>
      <c r="C20" s="319">
        <f>C21+C29</f>
        <v>9967900</v>
      </c>
      <c r="D20" s="170">
        <f>D21+D29</f>
        <v>7115400</v>
      </c>
      <c r="E20" s="320">
        <f>E21+E29</f>
        <v>6780400</v>
      </c>
    </row>
    <row r="21" spans="1:15" ht="20.25" customHeight="1">
      <c r="A21" s="280">
        <v>3</v>
      </c>
      <c r="B21" s="281" t="s">
        <v>70</v>
      </c>
      <c r="C21" s="300">
        <f>C22+C23+C24+C25+C26+C27+C28</f>
        <v>6499900</v>
      </c>
      <c r="D21" s="283">
        <f>D22+D23+D24+D25+D26+D27+D28</f>
        <v>6545400</v>
      </c>
      <c r="E21" s="284">
        <f>E22+E23+E24+E25+E26+E27+E28</f>
        <v>6315400</v>
      </c>
      <c r="N21" s="190"/>
      <c r="O21" s="190"/>
    </row>
    <row r="22" spans="1:15" ht="25.5" customHeight="1">
      <c r="A22" s="285">
        <v>31</v>
      </c>
      <c r="B22" s="286" t="s">
        <v>73</v>
      </c>
      <c r="C22" s="95">
        <v>1046000</v>
      </c>
      <c r="D22" s="321">
        <v>1200000</v>
      </c>
      <c r="E22" s="289">
        <v>1250000</v>
      </c>
      <c r="N22" s="190"/>
      <c r="O22" s="190"/>
    </row>
    <row r="23" spans="1:5" ht="18" customHeight="1">
      <c r="A23" s="293">
        <v>32</v>
      </c>
      <c r="B23" s="182" t="s">
        <v>77</v>
      </c>
      <c r="C23" s="322">
        <v>2860000</v>
      </c>
      <c r="D23" s="52">
        <v>2867000</v>
      </c>
      <c r="E23" s="295">
        <v>2617000</v>
      </c>
    </row>
    <row r="24" spans="1:15" ht="12.75">
      <c r="A24" s="293">
        <v>34</v>
      </c>
      <c r="B24" s="182" t="s">
        <v>82</v>
      </c>
      <c r="C24" s="322">
        <v>31000</v>
      </c>
      <c r="D24" s="52">
        <v>35000</v>
      </c>
      <c r="E24" s="295">
        <v>35000</v>
      </c>
      <c r="O24" s="24"/>
    </row>
    <row r="25" spans="1:5" ht="22.5" customHeight="1">
      <c r="A25" s="293">
        <v>35</v>
      </c>
      <c r="B25" s="182" t="s">
        <v>84</v>
      </c>
      <c r="C25" s="322">
        <v>270000</v>
      </c>
      <c r="D25" s="235">
        <v>270000</v>
      </c>
      <c r="E25" s="295">
        <v>270000</v>
      </c>
    </row>
    <row r="26" spans="1:5" ht="12.75">
      <c r="A26" s="293">
        <v>36</v>
      </c>
      <c r="B26" s="182" t="s">
        <v>87</v>
      </c>
      <c r="C26" s="322">
        <v>997500</v>
      </c>
      <c r="D26" s="52">
        <v>960000</v>
      </c>
      <c r="E26" s="295">
        <v>980000</v>
      </c>
    </row>
    <row r="27" spans="1:5" ht="24.75">
      <c r="A27" s="293">
        <v>37</v>
      </c>
      <c r="B27" s="182" t="s">
        <v>90</v>
      </c>
      <c r="C27" s="322">
        <v>310000</v>
      </c>
      <c r="D27" s="52">
        <v>315000</v>
      </c>
      <c r="E27" s="295">
        <v>315000</v>
      </c>
    </row>
    <row r="28" spans="1:5" ht="12.75">
      <c r="A28" s="296">
        <v>38</v>
      </c>
      <c r="B28" s="297" t="s">
        <v>92</v>
      </c>
      <c r="C28" s="323">
        <v>985400</v>
      </c>
      <c r="D28" s="194">
        <v>898400</v>
      </c>
      <c r="E28" s="299">
        <v>848400</v>
      </c>
    </row>
    <row r="29" spans="1:5" ht="24.75">
      <c r="A29" s="280">
        <v>4</v>
      </c>
      <c r="B29" s="281" t="s">
        <v>96</v>
      </c>
      <c r="C29" s="300">
        <f>C30+C31</f>
        <v>3468000</v>
      </c>
      <c r="D29" s="283">
        <f>D30+D31</f>
        <v>570000</v>
      </c>
      <c r="E29" s="284">
        <f>E30+E31</f>
        <v>465000</v>
      </c>
    </row>
    <row r="30" spans="1:5" ht="12.75">
      <c r="A30" s="285">
        <v>41</v>
      </c>
      <c r="B30" s="286" t="s">
        <v>97</v>
      </c>
      <c r="C30" s="302">
        <v>100000</v>
      </c>
      <c r="D30" s="288">
        <v>50000</v>
      </c>
      <c r="E30" s="289">
        <v>50000</v>
      </c>
    </row>
    <row r="31" spans="1:5" ht="24.75">
      <c r="A31" s="303">
        <v>42</v>
      </c>
      <c r="B31" s="207" t="s">
        <v>100</v>
      </c>
      <c r="C31" s="304">
        <v>3368000</v>
      </c>
      <c r="D31" s="305">
        <v>520000</v>
      </c>
      <c r="E31" s="306">
        <v>415000</v>
      </c>
    </row>
    <row r="32" ht="12.75">
      <c r="B32" s="98"/>
    </row>
    <row r="33" ht="12.75">
      <c r="B33" s="98"/>
    </row>
  </sheetData>
  <sheetProtection selectLockedCells="1" selectUnlockedCells="1"/>
  <mergeCells count="3">
    <mergeCell ref="A3:E3"/>
    <mergeCell ref="N21:N22"/>
    <mergeCell ref="O21:O22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65"/>
  <sheetViews>
    <sheetView workbookViewId="0" topLeftCell="A1">
      <selection activeCell="G17" sqref="G17"/>
    </sheetView>
  </sheetViews>
  <sheetFormatPr defaultColWidth="9.140625" defaultRowHeight="12.75"/>
  <cols>
    <col min="1" max="1" width="18.28125" style="4" customWidth="1"/>
    <col min="2" max="2" width="34.57421875" style="98" customWidth="1"/>
    <col min="3" max="3" width="12.7109375" style="98" customWidth="1"/>
    <col min="4" max="5" width="12.7109375" style="4" customWidth="1"/>
    <col min="6" max="16384" width="8.7109375" style="4" customWidth="1"/>
  </cols>
  <sheetData>
    <row r="1" spans="1:27" s="24" customFormat="1" ht="64.5" customHeight="1">
      <c r="A1" s="324"/>
      <c r="B1" s="160"/>
      <c r="C1" s="160"/>
      <c r="D1" s="325"/>
      <c r="E1" s="325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</row>
    <row r="2" spans="1:27" s="24" customFormat="1" ht="12.75">
      <c r="A2" s="327" t="s">
        <v>114</v>
      </c>
      <c r="B2" s="327"/>
      <c r="C2" s="327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</row>
    <row r="3" spans="1:27" s="24" customFormat="1" ht="12.75">
      <c r="A3" s="328" t="s">
        <v>115</v>
      </c>
      <c r="B3" s="328"/>
      <c r="C3" s="328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</row>
    <row r="4" spans="1:27" s="24" customFormat="1" ht="12.75">
      <c r="A4" s="324"/>
      <c r="B4" s="329"/>
      <c r="C4" s="329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</row>
    <row r="5" spans="1:27" s="107" customFormat="1" ht="19.5" customHeight="1">
      <c r="A5" s="330" t="s">
        <v>33</v>
      </c>
      <c r="B5" s="331" t="s">
        <v>34</v>
      </c>
      <c r="C5" s="332" t="s">
        <v>13</v>
      </c>
      <c r="D5" s="333" t="s">
        <v>14</v>
      </c>
      <c r="E5" s="334" t="s">
        <v>15</v>
      </c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</row>
    <row r="6" spans="1:27" s="132" customFormat="1" ht="19.5" customHeight="1">
      <c r="A6" s="330"/>
      <c r="B6" s="331"/>
      <c r="C6" s="332"/>
      <c r="D6" s="333"/>
      <c r="E6" s="334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</row>
    <row r="7" spans="1:27" s="102" customFormat="1" ht="13.5" customHeight="1">
      <c r="A7" s="264">
        <v>1</v>
      </c>
      <c r="B7" s="335">
        <v>2</v>
      </c>
      <c r="C7" s="336">
        <v>3</v>
      </c>
      <c r="D7" s="337">
        <v>4</v>
      </c>
      <c r="E7" s="338">
        <v>5</v>
      </c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</row>
    <row r="8" spans="1:27" s="102" customFormat="1" ht="19.5" customHeight="1">
      <c r="A8" s="339" t="s">
        <v>116</v>
      </c>
      <c r="B8" s="340" t="s">
        <v>117</v>
      </c>
      <c r="C8" s="341">
        <f>C9</f>
        <v>440400</v>
      </c>
      <c r="D8" s="342">
        <f>D9</f>
        <v>0</v>
      </c>
      <c r="E8" s="343">
        <f>E9</f>
        <v>440400</v>
      </c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</row>
    <row r="9" spans="1:27" s="349" customFormat="1" ht="12.75">
      <c r="A9" s="344" t="s">
        <v>118</v>
      </c>
      <c r="B9" s="345" t="s">
        <v>119</v>
      </c>
      <c r="C9" s="346">
        <f>C10+C18</f>
        <v>440400</v>
      </c>
      <c r="D9" s="347">
        <f>D10+D18</f>
        <v>0</v>
      </c>
      <c r="E9" s="348">
        <f>E10+E18</f>
        <v>440400</v>
      </c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</row>
    <row r="10" spans="1:27" s="349" customFormat="1" ht="32.25">
      <c r="A10" s="350" t="s">
        <v>5</v>
      </c>
      <c r="B10" s="351" t="s">
        <v>120</v>
      </c>
      <c r="C10" s="352">
        <f>C11</f>
        <v>300000</v>
      </c>
      <c r="D10" s="353">
        <f>D11</f>
        <v>0</v>
      </c>
      <c r="E10" s="354">
        <f>E11</f>
        <v>300000</v>
      </c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</row>
    <row r="11" spans="1:27" s="349" customFormat="1" ht="12.75">
      <c r="A11" s="355" t="s">
        <v>121</v>
      </c>
      <c r="B11" s="356" t="s">
        <v>122</v>
      </c>
      <c r="C11" s="357">
        <f>C14</f>
        <v>300000</v>
      </c>
      <c r="D11" s="358">
        <f>D14</f>
        <v>0</v>
      </c>
      <c r="E11" s="359">
        <f>E14</f>
        <v>300000</v>
      </c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</row>
    <row r="12" spans="1:27" s="349" customFormat="1" ht="12.75">
      <c r="A12" s="360"/>
      <c r="B12" s="356" t="s">
        <v>123</v>
      </c>
      <c r="C12" s="357"/>
      <c r="D12" s="358"/>
      <c r="E12" s="361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</row>
    <row r="13" spans="1:27" s="102" customFormat="1" ht="12.75">
      <c r="A13" s="362" t="s">
        <v>124</v>
      </c>
      <c r="B13" s="363" t="s">
        <v>125</v>
      </c>
      <c r="C13" s="322"/>
      <c r="D13" s="364"/>
      <c r="E13" s="365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</row>
    <row r="14" spans="1:27" s="102" customFormat="1" ht="12.75">
      <c r="A14" s="366">
        <v>3</v>
      </c>
      <c r="B14" s="367" t="s">
        <v>126</v>
      </c>
      <c r="C14" s="368">
        <f>C15</f>
        <v>300000</v>
      </c>
      <c r="D14" s="369">
        <f>D15</f>
        <v>0</v>
      </c>
      <c r="E14" s="370">
        <f>E15</f>
        <v>300000</v>
      </c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</row>
    <row r="15" spans="1:27" s="24" customFormat="1" ht="12.75">
      <c r="A15" s="371">
        <v>32</v>
      </c>
      <c r="B15" s="372" t="s">
        <v>77</v>
      </c>
      <c r="C15" s="373">
        <f>SUM(C16:C17)</f>
        <v>300000</v>
      </c>
      <c r="D15" s="374">
        <f>D16+D17</f>
        <v>0</v>
      </c>
      <c r="E15" s="375">
        <f>E16+E17</f>
        <v>300000</v>
      </c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</row>
    <row r="16" spans="1:27" s="102" customFormat="1" ht="12.75">
      <c r="A16" s="376">
        <v>323</v>
      </c>
      <c r="B16" s="122" t="s">
        <v>127</v>
      </c>
      <c r="C16" s="377"/>
      <c r="D16" s="125"/>
      <c r="E16" s="378">
        <f>C16+D16</f>
        <v>0</v>
      </c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</row>
    <row r="17" spans="1:27" s="24" customFormat="1" ht="12.75">
      <c r="A17" s="376">
        <v>329</v>
      </c>
      <c r="B17" s="122" t="s">
        <v>128</v>
      </c>
      <c r="C17" s="379">
        <v>300000</v>
      </c>
      <c r="D17" s="380"/>
      <c r="E17" s="381">
        <f>C17+D17</f>
        <v>300000</v>
      </c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</row>
    <row r="18" spans="1:27" s="24" customFormat="1" ht="32.25">
      <c r="A18" s="350" t="s">
        <v>129</v>
      </c>
      <c r="B18" s="351" t="s">
        <v>10</v>
      </c>
      <c r="C18" s="352">
        <f>C20+C26+C33</f>
        <v>140400</v>
      </c>
      <c r="D18" s="382">
        <f>D20+D26+D33</f>
        <v>0</v>
      </c>
      <c r="E18" s="383">
        <f>E20+E26+E33</f>
        <v>140400</v>
      </c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</row>
    <row r="19" spans="1:27" s="24" customFormat="1" ht="12.75">
      <c r="A19" s="355" t="s">
        <v>130</v>
      </c>
      <c r="B19" s="356" t="s">
        <v>131</v>
      </c>
      <c r="C19" s="357"/>
      <c r="D19" s="384"/>
      <c r="E19" s="385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</row>
    <row r="20" spans="1:27" s="24" customFormat="1" ht="12.75">
      <c r="A20" s="355"/>
      <c r="B20" s="356" t="s">
        <v>123</v>
      </c>
      <c r="C20" s="357">
        <f>C22</f>
        <v>10400</v>
      </c>
      <c r="D20" s="384">
        <f>D22</f>
        <v>0</v>
      </c>
      <c r="E20" s="385">
        <f>E22</f>
        <v>10400</v>
      </c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</row>
    <row r="21" spans="1:27" s="24" customFormat="1" ht="12.75">
      <c r="A21" s="362" t="s">
        <v>132</v>
      </c>
      <c r="B21" s="363" t="s">
        <v>125</v>
      </c>
      <c r="C21" s="322"/>
      <c r="D21" s="125"/>
      <c r="E21" s="378"/>
      <c r="F21" s="326"/>
      <c r="G21" s="326"/>
      <c r="H21" s="326"/>
      <c r="I21" s="326"/>
      <c r="J21" s="326"/>
      <c r="K21" s="326"/>
      <c r="L21" s="326"/>
      <c r="M21" s="326"/>
      <c r="N21" s="386"/>
      <c r="O21" s="386"/>
      <c r="P21" s="326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</row>
    <row r="22" spans="1:27" s="102" customFormat="1" ht="12.75">
      <c r="A22" s="366">
        <v>3</v>
      </c>
      <c r="B22" s="367" t="s">
        <v>126</v>
      </c>
      <c r="C22" s="368">
        <f aca="true" t="shared" si="0" ref="C22:E23">C23</f>
        <v>10400</v>
      </c>
      <c r="D22" s="387">
        <f t="shared" si="0"/>
        <v>0</v>
      </c>
      <c r="E22" s="388">
        <f t="shared" si="0"/>
        <v>10400</v>
      </c>
      <c r="F22" s="326"/>
      <c r="G22" s="326"/>
      <c r="H22" s="326"/>
      <c r="I22" s="326"/>
      <c r="J22" s="326"/>
      <c r="K22" s="326"/>
      <c r="L22" s="326"/>
      <c r="M22" s="326"/>
      <c r="N22" s="386"/>
      <c r="O22" s="386"/>
      <c r="P22" s="326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</row>
    <row r="23" spans="1:27" s="102" customFormat="1" ht="12.75">
      <c r="A23" s="371">
        <v>38</v>
      </c>
      <c r="B23" s="372" t="s">
        <v>133</v>
      </c>
      <c r="C23" s="373">
        <f t="shared" si="0"/>
        <v>10400</v>
      </c>
      <c r="D23" s="374">
        <f t="shared" si="0"/>
        <v>0</v>
      </c>
      <c r="E23" s="375">
        <f t="shared" si="0"/>
        <v>10400</v>
      </c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</row>
    <row r="24" spans="1:27" ht="12.75">
      <c r="A24" s="376">
        <v>381</v>
      </c>
      <c r="B24" s="122" t="s">
        <v>134</v>
      </c>
      <c r="C24" s="379">
        <v>10400</v>
      </c>
      <c r="D24" s="380"/>
      <c r="E24" s="381">
        <f>C24+D24</f>
        <v>10400</v>
      </c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</row>
    <row r="25" spans="1:27" ht="12.75">
      <c r="A25" s="355" t="s">
        <v>135</v>
      </c>
      <c r="B25" s="356" t="s">
        <v>136</v>
      </c>
      <c r="C25" s="357"/>
      <c r="D25" s="389"/>
      <c r="E25" s="390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</row>
    <row r="26" spans="1:27" ht="12.75">
      <c r="A26" s="360"/>
      <c r="B26" s="356" t="s">
        <v>123</v>
      </c>
      <c r="C26" s="357">
        <f>C28</f>
        <v>80000</v>
      </c>
      <c r="D26" s="389">
        <f>D28</f>
        <v>0</v>
      </c>
      <c r="E26" s="390">
        <f>E28</f>
        <v>80000</v>
      </c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</row>
    <row r="27" spans="1:27" ht="12.75">
      <c r="A27" s="362" t="s">
        <v>124</v>
      </c>
      <c r="B27" s="363" t="s">
        <v>125</v>
      </c>
      <c r="C27" s="322"/>
      <c r="D27" s="52"/>
      <c r="E27" s="295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</row>
    <row r="28" spans="1:27" ht="12.75">
      <c r="A28" s="366">
        <v>3</v>
      </c>
      <c r="B28" s="367" t="s">
        <v>126</v>
      </c>
      <c r="C28" s="368">
        <f>C29</f>
        <v>80000</v>
      </c>
      <c r="D28" s="391">
        <f>D29</f>
        <v>0</v>
      </c>
      <c r="E28" s="392">
        <f>E29</f>
        <v>80000</v>
      </c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</row>
    <row r="29" spans="1:27" ht="12.75">
      <c r="A29" s="371">
        <v>32</v>
      </c>
      <c r="B29" s="372" t="s">
        <v>77</v>
      </c>
      <c r="C29" s="373">
        <f>SUM(C30:C31)</f>
        <v>80000</v>
      </c>
      <c r="D29" s="393">
        <f>D30+D31</f>
        <v>0</v>
      </c>
      <c r="E29" s="394">
        <f>E30+E31</f>
        <v>80000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</row>
    <row r="30" spans="1:27" ht="12.75">
      <c r="A30" s="376">
        <v>323</v>
      </c>
      <c r="B30" s="122" t="s">
        <v>127</v>
      </c>
      <c r="C30" s="377">
        <v>35000</v>
      </c>
      <c r="D30" s="52"/>
      <c r="E30" s="295">
        <f>C30+D30</f>
        <v>35000</v>
      </c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</row>
    <row r="31" spans="1:27" ht="12.75">
      <c r="A31" s="376">
        <v>329</v>
      </c>
      <c r="B31" s="122" t="s">
        <v>128</v>
      </c>
      <c r="C31" s="379">
        <v>45000</v>
      </c>
      <c r="D31" s="52"/>
      <c r="E31" s="295">
        <f>C31+D31</f>
        <v>45000</v>
      </c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</row>
    <row r="32" spans="1:27" ht="12.75">
      <c r="A32" s="355" t="s">
        <v>137</v>
      </c>
      <c r="B32" s="356" t="s">
        <v>138</v>
      </c>
      <c r="C32" s="357"/>
      <c r="D32" s="389"/>
      <c r="E32" s="390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</row>
    <row r="33" spans="1:27" ht="12.75">
      <c r="A33" s="360"/>
      <c r="B33" s="356" t="s">
        <v>123</v>
      </c>
      <c r="C33" s="357">
        <f>C35</f>
        <v>50000</v>
      </c>
      <c r="D33" s="389">
        <f>D35</f>
        <v>0</v>
      </c>
      <c r="E33" s="390">
        <f>E35</f>
        <v>50000</v>
      </c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</row>
    <row r="34" spans="1:27" ht="12.75">
      <c r="A34" s="362" t="s">
        <v>124</v>
      </c>
      <c r="B34" s="363" t="s">
        <v>125</v>
      </c>
      <c r="C34" s="322"/>
      <c r="D34" s="52"/>
      <c r="E34" s="295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</row>
    <row r="35" spans="1:27" ht="12.75">
      <c r="A35" s="366">
        <v>3</v>
      </c>
      <c r="B35" s="367" t="s">
        <v>126</v>
      </c>
      <c r="C35" s="368">
        <f>C36</f>
        <v>50000</v>
      </c>
      <c r="D35" s="391">
        <f>D36</f>
        <v>0</v>
      </c>
      <c r="E35" s="392">
        <f>E36</f>
        <v>50000</v>
      </c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</row>
    <row r="36" spans="1:27" ht="12.75">
      <c r="A36" s="371">
        <v>32</v>
      </c>
      <c r="B36" s="372" t="s">
        <v>77</v>
      </c>
      <c r="C36" s="373">
        <f>SUM(C37:C37)</f>
        <v>50000</v>
      </c>
      <c r="D36" s="393">
        <f>D37</f>
        <v>0</v>
      </c>
      <c r="E36" s="394">
        <f>E37</f>
        <v>50000</v>
      </c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</row>
    <row r="37" spans="1:27" ht="12.75">
      <c r="A37" s="395">
        <v>329</v>
      </c>
      <c r="B37" s="396" t="s">
        <v>128</v>
      </c>
      <c r="C37" s="397">
        <v>50000</v>
      </c>
      <c r="D37" s="305"/>
      <c r="E37" s="306">
        <f>C37+D37</f>
        <v>50000</v>
      </c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</row>
    <row r="38" spans="1:27" ht="12.75">
      <c r="A38" s="29"/>
      <c r="B38" s="99"/>
      <c r="C38" s="99"/>
      <c r="D38" s="29"/>
      <c r="E38" s="29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</row>
    <row r="39" spans="1:27" ht="12.75">
      <c r="A39" s="29"/>
      <c r="B39" s="99"/>
      <c r="C39" s="99"/>
      <c r="D39" s="29"/>
      <c r="E39" s="29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</row>
    <row r="40" spans="1:27" ht="12.75">
      <c r="A40" s="29"/>
      <c r="B40" s="99"/>
      <c r="C40" s="99"/>
      <c r="D40" s="29"/>
      <c r="E40" s="29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</row>
    <row r="41" spans="1:27" ht="12.75">
      <c r="A41" s="29"/>
      <c r="B41" s="99"/>
      <c r="C41" s="99"/>
      <c r="D41" s="29"/>
      <c r="E41" s="29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R41" s="325"/>
      <c r="S41" s="325"/>
      <c r="T41" s="325"/>
      <c r="U41" s="325"/>
      <c r="V41" s="325"/>
      <c r="W41" s="325"/>
      <c r="X41" s="325"/>
      <c r="Y41" s="325"/>
      <c r="Z41" s="325"/>
      <c r="AA41" s="325"/>
    </row>
    <row r="42" spans="1:27" ht="12.7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R42" s="325"/>
      <c r="S42" s="325"/>
      <c r="T42" s="325"/>
      <c r="U42" s="325"/>
      <c r="V42" s="325"/>
      <c r="W42" s="325"/>
      <c r="X42" s="325"/>
      <c r="Y42" s="325"/>
      <c r="Z42" s="325"/>
      <c r="AA42" s="325"/>
    </row>
    <row r="43" spans="1:27" ht="12.7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R43" s="325"/>
      <c r="S43" s="325"/>
      <c r="T43" s="325"/>
      <c r="U43" s="325"/>
      <c r="V43" s="325"/>
      <c r="W43" s="325"/>
      <c r="X43" s="325"/>
      <c r="Y43" s="325"/>
      <c r="Z43" s="325"/>
      <c r="AA43" s="325"/>
    </row>
    <row r="44" spans="1:27" ht="12.7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R44" s="325"/>
      <c r="S44" s="325"/>
      <c r="T44" s="325"/>
      <c r="U44" s="325"/>
      <c r="V44" s="325"/>
      <c r="W44" s="325"/>
      <c r="X44" s="325"/>
      <c r="Y44" s="325"/>
      <c r="Z44" s="325"/>
      <c r="AA44" s="325"/>
    </row>
    <row r="45" spans="1:27" ht="12.7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R45" s="325"/>
      <c r="S45" s="325"/>
      <c r="T45" s="325"/>
      <c r="U45" s="325"/>
      <c r="V45" s="325"/>
      <c r="W45" s="325"/>
      <c r="X45" s="325"/>
      <c r="Y45" s="325"/>
      <c r="Z45" s="325"/>
      <c r="AA45" s="325"/>
    </row>
    <row r="46" spans="1:27" ht="12.7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R46" s="325"/>
      <c r="S46" s="325"/>
      <c r="T46" s="325"/>
      <c r="U46" s="325"/>
      <c r="V46" s="325"/>
      <c r="W46" s="325"/>
      <c r="X46" s="325"/>
      <c r="Y46" s="325"/>
      <c r="Z46" s="325"/>
      <c r="AA46" s="325"/>
    </row>
    <row r="47" spans="1:27" ht="12.7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R47" s="325"/>
      <c r="S47" s="325"/>
      <c r="T47" s="325"/>
      <c r="U47" s="325"/>
      <c r="V47" s="325"/>
      <c r="W47" s="325"/>
      <c r="X47" s="325"/>
      <c r="Y47" s="325"/>
      <c r="Z47" s="325"/>
      <c r="AA47" s="325"/>
    </row>
    <row r="48" spans="1:27" ht="12.7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R48" s="325"/>
      <c r="S48" s="325"/>
      <c r="T48" s="325"/>
      <c r="U48" s="325"/>
      <c r="V48" s="325"/>
      <c r="W48" s="325"/>
      <c r="X48" s="325"/>
      <c r="Y48" s="325"/>
      <c r="Z48" s="325"/>
      <c r="AA48" s="325"/>
    </row>
    <row r="49" spans="1:27" ht="12.7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R49" s="325"/>
      <c r="S49" s="325"/>
      <c r="T49" s="325"/>
      <c r="U49" s="325"/>
      <c r="V49" s="325"/>
      <c r="W49" s="325"/>
      <c r="X49" s="325"/>
      <c r="Y49" s="325"/>
      <c r="Z49" s="325"/>
      <c r="AA49" s="325"/>
    </row>
    <row r="50" spans="1:27" ht="12.7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R50" s="325"/>
      <c r="S50" s="325"/>
      <c r="T50" s="325"/>
      <c r="U50" s="325"/>
      <c r="V50" s="325"/>
      <c r="W50" s="325"/>
      <c r="X50" s="325"/>
      <c r="Y50" s="325"/>
      <c r="Z50" s="325"/>
      <c r="AA50" s="325"/>
    </row>
    <row r="51" spans="1:27" ht="12.7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R51" s="325"/>
      <c r="S51" s="325"/>
      <c r="T51" s="325"/>
      <c r="U51" s="325"/>
      <c r="V51" s="325"/>
      <c r="W51" s="325"/>
      <c r="X51" s="325"/>
      <c r="Y51" s="325"/>
      <c r="Z51" s="325"/>
      <c r="AA51" s="325"/>
    </row>
    <row r="52" spans="1:27" ht="12.7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R52" s="325"/>
      <c r="S52" s="325"/>
      <c r="T52" s="325"/>
      <c r="U52" s="325"/>
      <c r="V52" s="325"/>
      <c r="W52" s="325"/>
      <c r="X52" s="325"/>
      <c r="Y52" s="325"/>
      <c r="Z52" s="325"/>
      <c r="AA52" s="325"/>
    </row>
    <row r="53" spans="1:27" ht="12.7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R53" s="325"/>
      <c r="S53" s="325"/>
      <c r="T53" s="325"/>
      <c r="U53" s="325"/>
      <c r="V53" s="325"/>
      <c r="W53" s="325"/>
      <c r="X53" s="325"/>
      <c r="Y53" s="325"/>
      <c r="Z53" s="325"/>
      <c r="AA53" s="325"/>
    </row>
    <row r="54" spans="1:27" ht="12.7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R54" s="325"/>
      <c r="S54" s="325"/>
      <c r="T54" s="325"/>
      <c r="U54" s="325"/>
      <c r="V54" s="325"/>
      <c r="W54" s="325"/>
      <c r="X54" s="325"/>
      <c r="Y54" s="325"/>
      <c r="Z54" s="325"/>
      <c r="AA54" s="325"/>
    </row>
    <row r="55" spans="1:27" ht="12.7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R55" s="325"/>
      <c r="S55" s="325"/>
      <c r="T55" s="325"/>
      <c r="U55" s="325"/>
      <c r="V55" s="325"/>
      <c r="W55" s="325"/>
      <c r="X55" s="325"/>
      <c r="Y55" s="325"/>
      <c r="Z55" s="325"/>
      <c r="AA55" s="325"/>
    </row>
    <row r="56" spans="1:27" ht="12.7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R56" s="325"/>
      <c r="S56" s="325"/>
      <c r="T56" s="325"/>
      <c r="U56" s="325"/>
      <c r="V56" s="325"/>
      <c r="W56" s="325"/>
      <c r="X56" s="325"/>
      <c r="Y56" s="325"/>
      <c r="Z56" s="325"/>
      <c r="AA56" s="325"/>
    </row>
    <row r="57" spans="1:27" ht="12.7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R57" s="325"/>
      <c r="S57" s="325"/>
      <c r="T57" s="325"/>
      <c r="U57" s="325"/>
      <c r="V57" s="325"/>
      <c r="W57" s="325"/>
      <c r="X57" s="325"/>
      <c r="Y57" s="325"/>
      <c r="Z57" s="325"/>
      <c r="AA57" s="325"/>
    </row>
    <row r="58" spans="1:27" ht="12.7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R58" s="325"/>
      <c r="S58" s="325"/>
      <c r="T58" s="325"/>
      <c r="U58" s="325"/>
      <c r="V58" s="325"/>
      <c r="W58" s="325"/>
      <c r="X58" s="325"/>
      <c r="Y58" s="325"/>
      <c r="Z58" s="325"/>
      <c r="AA58" s="325"/>
    </row>
    <row r="59" spans="1:27" ht="12.7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R59" s="325"/>
      <c r="S59" s="325"/>
      <c r="T59" s="325"/>
      <c r="U59" s="325"/>
      <c r="V59" s="325"/>
      <c r="W59" s="325"/>
      <c r="X59" s="325"/>
      <c r="Y59" s="325"/>
      <c r="Z59" s="325"/>
      <c r="AA59" s="325"/>
    </row>
    <row r="60" spans="1:27" ht="12.7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12.7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ht="12.7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ht="12.7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ht="12.7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12.7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12.7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12.7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12.7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12.7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12.7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2.7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12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12.7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12.7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12.7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12.7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ht="12.7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ht="12.7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ht="12.7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ht="12.7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12.7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ht="12.7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ht="12.7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12.7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12.7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ht="12.7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1:27" ht="12.7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ht="12.7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1:27" ht="12.7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1:27" ht="12.7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ht="12.7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ht="12.7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12.7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1:27" ht="12.7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 spans="1:27" ht="12.7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ht="12.7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1:27" ht="12.7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ht="12.7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ht="12.7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ht="12.7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ht="12.7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ht="12.7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ht="12.7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ht="12.7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27" ht="12.7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ht="12.7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R114" s="16"/>
      <c r="S114" s="16"/>
      <c r="T114" s="16"/>
      <c r="U114" s="16"/>
      <c r="V114" s="16"/>
      <c r="W114" s="16"/>
      <c r="X114" s="16"/>
      <c r="Y114" s="16"/>
      <c r="Z114" s="16"/>
      <c r="AA114" s="16"/>
    </row>
    <row r="115" spans="1:27" ht="12.7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27" ht="12.7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ht="12.7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ht="12.7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ht="12.7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R119" s="16"/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1:27" ht="12.7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 ht="12.7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ht="12.7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R122" s="16"/>
      <c r="S122" s="16"/>
      <c r="T122" s="16"/>
      <c r="U122" s="16"/>
      <c r="V122" s="16"/>
      <c r="W122" s="16"/>
      <c r="X122" s="16"/>
      <c r="Y122" s="16"/>
      <c r="Z122" s="16"/>
      <c r="AA122" s="16"/>
    </row>
    <row r="123" spans="1:27" ht="12.7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 ht="12.7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ht="12.7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16" ht="12.7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</row>
    <row r="127" spans="1:16" ht="12.7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</row>
    <row r="128" spans="1:16" ht="12.7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</row>
    <row r="129" spans="1:16" ht="12.7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</row>
    <row r="130" spans="1:16" ht="12.7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</row>
    <row r="131" spans="1:16" ht="12.7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</row>
    <row r="132" spans="1:16" ht="12.7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</row>
    <row r="133" spans="1:16" ht="12.7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</row>
    <row r="134" spans="1:16" ht="12.7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</row>
    <row r="135" spans="1:16" ht="12.7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</row>
    <row r="136" spans="1:16" ht="12.7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</row>
    <row r="137" spans="1:16" ht="12.7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</row>
    <row r="138" spans="1:16" ht="12.7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</row>
    <row r="139" spans="1:16" ht="12.7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</row>
    <row r="140" spans="1:16" ht="12.7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</row>
    <row r="141" spans="1:16" ht="12.7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</row>
    <row r="142" spans="1:16" ht="12.7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</row>
    <row r="143" spans="1:16" ht="12.7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</row>
    <row r="144" spans="1:16" ht="12.7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</row>
    <row r="145" spans="1:16" ht="12.7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</row>
    <row r="146" spans="1:16" ht="12.7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</row>
    <row r="147" spans="1:16" ht="12.7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</row>
    <row r="148" spans="1:16" ht="12.7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</row>
    <row r="149" spans="1:16" ht="12.7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</row>
    <row r="150" spans="1:16" ht="12.7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</row>
    <row r="151" spans="1:16" ht="12.7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</row>
    <row r="152" spans="1:16" ht="12.7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</row>
    <row r="153" spans="1:16" ht="12.7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</row>
    <row r="154" spans="1:16" ht="12.7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</row>
    <row r="155" spans="1:16" ht="12.7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</row>
    <row r="156" spans="1:16" ht="12.7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</row>
    <row r="157" spans="1:16" ht="12.7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</row>
    <row r="158" spans="1:16" ht="12.7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</row>
    <row r="159" spans="1:16" ht="12.7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</row>
    <row r="160" spans="1:16" ht="12.7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</row>
    <row r="161" spans="1:16" ht="12.7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</row>
    <row r="162" spans="1:16" ht="12.7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</row>
    <row r="163" spans="1:16" ht="12.7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</row>
    <row r="164" spans="1:16" ht="12.7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</row>
    <row r="165" spans="1:16" ht="12.7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</row>
  </sheetData>
  <sheetProtection selectLockedCells="1" selectUnlockedCells="1"/>
  <mergeCells count="9">
    <mergeCell ref="A2:C2"/>
    <mergeCell ref="A3:C3"/>
    <mergeCell ref="A5:A6"/>
    <mergeCell ref="B5:B6"/>
    <mergeCell ref="C5:C6"/>
    <mergeCell ref="D5:D6"/>
    <mergeCell ref="E5:E6"/>
    <mergeCell ref="N21:N22"/>
    <mergeCell ref="O21:O22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504"/>
  <sheetViews>
    <sheetView workbookViewId="0" topLeftCell="A1">
      <selection activeCell="H478" sqref="H478"/>
    </sheetView>
  </sheetViews>
  <sheetFormatPr defaultColWidth="9.140625" defaultRowHeight="12.75"/>
  <cols>
    <col min="1" max="1" width="15.7109375" style="215" customWidth="1"/>
    <col min="2" max="2" width="44.00390625" style="98" customWidth="1"/>
    <col min="3" max="3" width="12.57421875" style="98" customWidth="1"/>
    <col min="4" max="4" width="12.28125" style="4" customWidth="1"/>
    <col min="5" max="5" width="12.57421875" style="4" customWidth="1"/>
    <col min="6" max="16384" width="8.7109375" style="4" customWidth="1"/>
  </cols>
  <sheetData>
    <row r="1" spans="1:38" s="107" customFormat="1" ht="64.5" customHeight="1">
      <c r="A1" s="398" t="s">
        <v>33</v>
      </c>
      <c r="B1" s="399" t="s">
        <v>34</v>
      </c>
      <c r="C1" s="400" t="s">
        <v>13</v>
      </c>
      <c r="D1" s="401" t="s">
        <v>14</v>
      </c>
      <c r="E1" s="402" t="s">
        <v>15</v>
      </c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</row>
    <row r="2" spans="1:38" s="132" customFormat="1" ht="12.75" customHeight="1">
      <c r="A2" s="405">
        <v>1</v>
      </c>
      <c r="B2" s="406">
        <v>2</v>
      </c>
      <c r="C2" s="407">
        <v>3</v>
      </c>
      <c r="D2" s="408">
        <v>4</v>
      </c>
      <c r="E2" s="409">
        <v>5</v>
      </c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</row>
    <row r="3" spans="1:38" s="102" customFormat="1" ht="17.25">
      <c r="A3" s="410" t="s">
        <v>139</v>
      </c>
      <c r="B3" s="411" t="s">
        <v>140</v>
      </c>
      <c r="C3" s="412">
        <f>C4+C464+C484</f>
        <v>9410500</v>
      </c>
      <c r="D3" s="413">
        <f>D4+D464+D484</f>
        <v>2000</v>
      </c>
      <c r="E3" s="414">
        <f>E4+E464+E484</f>
        <v>9527500</v>
      </c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</row>
    <row r="4" spans="1:38" s="102" customFormat="1" ht="15">
      <c r="A4" s="415" t="s">
        <v>32</v>
      </c>
      <c r="B4" s="416" t="s">
        <v>141</v>
      </c>
      <c r="C4" s="417">
        <f>C5+C114+C136+C151+C162+C185+C222+C244+C253+C285+C307+C330+C360+C397+C405+C414</f>
        <v>8413000</v>
      </c>
      <c r="D4" s="418">
        <f>D5+D114+D136+D151+D162+D185+D222+D244+D253+D285+D307+D330+D360+D397+D405+D414</f>
        <v>2000</v>
      </c>
      <c r="E4" s="419">
        <f>E5+E114+E136+E151+E162+E185+E222+E244+E253+E285+E307+E330+E360+E397+E405+E414</f>
        <v>8415000</v>
      </c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</row>
    <row r="5" spans="1:38" s="349" customFormat="1" ht="12.75">
      <c r="A5" s="420" t="s">
        <v>142</v>
      </c>
      <c r="B5" s="420"/>
      <c r="C5" s="421">
        <f>C6+C27+C94+C104</f>
        <v>2782000</v>
      </c>
      <c r="D5" s="353">
        <f>D6+D27+D94+D104</f>
        <v>25000</v>
      </c>
      <c r="E5" s="354">
        <f>E6+E27+E94+E104</f>
        <v>2807000</v>
      </c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</row>
    <row r="6" spans="1:38" s="349" customFormat="1" ht="12.75">
      <c r="A6" s="422" t="s">
        <v>143</v>
      </c>
      <c r="B6" s="423" t="s">
        <v>73</v>
      </c>
      <c r="C6" s="424">
        <f>C9</f>
        <v>1093000</v>
      </c>
      <c r="D6" s="358">
        <f>D9</f>
        <v>0</v>
      </c>
      <c r="E6" s="361">
        <f>E9</f>
        <v>1093000</v>
      </c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</row>
    <row r="7" spans="1:38" s="349" customFormat="1" ht="12.75">
      <c r="A7" s="425"/>
      <c r="B7" s="423" t="s">
        <v>144</v>
      </c>
      <c r="C7" s="426"/>
      <c r="D7" s="358"/>
      <c r="E7" s="361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</row>
    <row r="8" spans="1:38" s="431" customFormat="1" ht="12.75">
      <c r="A8" s="427" t="s">
        <v>145</v>
      </c>
      <c r="B8" s="428" t="s">
        <v>146</v>
      </c>
      <c r="C8" s="429"/>
      <c r="D8" s="81"/>
      <c r="E8" s="430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</row>
    <row r="9" spans="1:38" s="102" customFormat="1" ht="12.75">
      <c r="A9" s="432" t="s">
        <v>5</v>
      </c>
      <c r="B9" s="433" t="s">
        <v>126</v>
      </c>
      <c r="C9" s="434">
        <f>C10+C20</f>
        <v>1093000</v>
      </c>
      <c r="D9" s="435">
        <f>D10+D20</f>
        <v>0</v>
      </c>
      <c r="E9" s="436">
        <f>E10+E20</f>
        <v>1093000</v>
      </c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</row>
    <row r="10" spans="1:38" ht="12.75">
      <c r="A10" s="437">
        <v>31</v>
      </c>
      <c r="B10" s="438" t="s">
        <v>73</v>
      </c>
      <c r="C10" s="439">
        <f>C11+C14+C16</f>
        <v>1046000</v>
      </c>
      <c r="D10" s="440">
        <f>D11+D14+D16</f>
        <v>0</v>
      </c>
      <c r="E10" s="441">
        <f>E11+E14+E16</f>
        <v>1046000</v>
      </c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</row>
    <row r="11" spans="1:38" ht="12.75">
      <c r="A11" s="442">
        <v>311</v>
      </c>
      <c r="B11" s="443" t="s">
        <v>147</v>
      </c>
      <c r="C11" s="444">
        <f>C12+C13</f>
        <v>870000</v>
      </c>
      <c r="D11" s="445">
        <f>D12+D13</f>
        <v>0</v>
      </c>
      <c r="E11" s="446">
        <f>E12+E13</f>
        <v>870000</v>
      </c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</row>
    <row r="12" spans="1:38" s="102" customFormat="1" ht="12.75">
      <c r="A12" s="447">
        <v>311</v>
      </c>
      <c r="B12" s="448" t="s">
        <v>148</v>
      </c>
      <c r="C12" s="449">
        <v>850000</v>
      </c>
      <c r="D12" s="450"/>
      <c r="E12" s="451">
        <f>C12+D12</f>
        <v>850000</v>
      </c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</row>
    <row r="13" spans="1:38" ht="12.75">
      <c r="A13" s="447">
        <v>311</v>
      </c>
      <c r="B13" s="448" t="s">
        <v>149</v>
      </c>
      <c r="C13" s="449">
        <v>20000</v>
      </c>
      <c r="D13" s="452"/>
      <c r="E13" s="453">
        <f>C13+D13</f>
        <v>20000</v>
      </c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</row>
    <row r="14" spans="1:38" s="102" customFormat="1" ht="12.75">
      <c r="A14" s="442">
        <v>312</v>
      </c>
      <c r="B14" s="443" t="s">
        <v>75</v>
      </c>
      <c r="C14" s="444">
        <f>C15</f>
        <v>35000</v>
      </c>
      <c r="D14" s="454">
        <f>D15</f>
        <v>0</v>
      </c>
      <c r="E14" s="455">
        <f>E15</f>
        <v>35000</v>
      </c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</row>
    <row r="15" spans="1:38" ht="12.75">
      <c r="A15" s="447">
        <v>312</v>
      </c>
      <c r="B15" s="448" t="s">
        <v>75</v>
      </c>
      <c r="C15" s="449">
        <v>35000</v>
      </c>
      <c r="D15" s="452"/>
      <c r="E15" s="453">
        <f>C15+D15</f>
        <v>35000</v>
      </c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</row>
    <row r="16" spans="1:38" ht="12.75">
      <c r="A16" s="442">
        <v>313</v>
      </c>
      <c r="B16" s="443" t="s">
        <v>150</v>
      </c>
      <c r="C16" s="444">
        <f>C17+C18+C19</f>
        <v>141000</v>
      </c>
      <c r="D16" s="445">
        <f>D17+D18+D19</f>
        <v>0</v>
      </c>
      <c r="E16" s="446">
        <f>E17+E18+E19</f>
        <v>141000</v>
      </c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</row>
    <row r="17" spans="1:38" ht="12.75">
      <c r="A17" s="456">
        <v>313</v>
      </c>
      <c r="B17" s="457" t="s">
        <v>151</v>
      </c>
      <c r="C17" s="458">
        <v>120000</v>
      </c>
      <c r="D17" s="452"/>
      <c r="E17" s="453">
        <f>C17+D17</f>
        <v>120000</v>
      </c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</row>
    <row r="18" spans="1:38" ht="12.75">
      <c r="A18" s="456">
        <v>313</v>
      </c>
      <c r="B18" s="457" t="s">
        <v>152</v>
      </c>
      <c r="C18" s="458">
        <v>6000</v>
      </c>
      <c r="D18" s="452"/>
      <c r="E18" s="453">
        <f>C18+D18</f>
        <v>6000</v>
      </c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</row>
    <row r="19" spans="1:38" ht="12.75">
      <c r="A19" s="456">
        <v>313</v>
      </c>
      <c r="B19" s="457" t="s">
        <v>153</v>
      </c>
      <c r="C19" s="458">
        <v>15000</v>
      </c>
      <c r="D19" s="452"/>
      <c r="E19" s="453">
        <f>C19+D19</f>
        <v>15000</v>
      </c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</row>
    <row r="20" spans="1:38" s="102" customFormat="1" ht="12.75">
      <c r="A20" s="437">
        <v>32</v>
      </c>
      <c r="B20" s="438" t="s">
        <v>77</v>
      </c>
      <c r="C20" s="439">
        <f>C21</f>
        <v>47000</v>
      </c>
      <c r="D20" s="440">
        <f>D21</f>
        <v>0</v>
      </c>
      <c r="E20" s="441">
        <f>E21</f>
        <v>47000</v>
      </c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</row>
    <row r="21" spans="1:38" s="461" customFormat="1" ht="12.75">
      <c r="A21" s="442">
        <v>321</v>
      </c>
      <c r="B21" s="443" t="s">
        <v>154</v>
      </c>
      <c r="C21" s="459">
        <f>C22+C23+C24+C25+C26</f>
        <v>47000</v>
      </c>
      <c r="D21" s="445">
        <f>D22+D23+D24+D25+D26</f>
        <v>0</v>
      </c>
      <c r="E21" s="455">
        <f>E22+E23+E24+E25+E26</f>
        <v>47000</v>
      </c>
      <c r="F21" s="403"/>
      <c r="G21" s="403"/>
      <c r="H21" s="403"/>
      <c r="I21" s="403"/>
      <c r="J21" s="403"/>
      <c r="K21" s="403"/>
      <c r="L21" s="403"/>
      <c r="M21" s="403"/>
      <c r="N21" s="460"/>
      <c r="O21" s="460"/>
      <c r="P21" s="403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</row>
    <row r="22" spans="1:38" s="461" customFormat="1" ht="12.75">
      <c r="A22" s="447">
        <v>321</v>
      </c>
      <c r="B22" s="448" t="s">
        <v>155</v>
      </c>
      <c r="C22" s="449">
        <v>5000</v>
      </c>
      <c r="D22" s="450"/>
      <c r="E22" s="462">
        <f>C22+D22</f>
        <v>5000</v>
      </c>
      <c r="F22" s="403"/>
      <c r="G22" s="403"/>
      <c r="H22" s="403"/>
      <c r="I22" s="403"/>
      <c r="J22" s="403"/>
      <c r="K22" s="403"/>
      <c r="L22" s="403"/>
      <c r="M22" s="403"/>
      <c r="N22" s="460"/>
      <c r="O22" s="460"/>
      <c r="P22" s="403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</row>
    <row r="23" spans="1:38" s="461" customFormat="1" ht="12.75">
      <c r="A23" s="447">
        <v>321</v>
      </c>
      <c r="B23" s="448" t="s">
        <v>156</v>
      </c>
      <c r="C23" s="449">
        <v>10000</v>
      </c>
      <c r="D23" s="463"/>
      <c r="E23" s="462">
        <f>C23+D23</f>
        <v>10000</v>
      </c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</row>
    <row r="24" spans="1:38" s="102" customFormat="1" ht="12.75">
      <c r="A24" s="456">
        <v>321</v>
      </c>
      <c r="B24" s="457" t="s">
        <v>157</v>
      </c>
      <c r="C24" s="458">
        <v>20000</v>
      </c>
      <c r="D24" s="463"/>
      <c r="E24" s="462">
        <f>C24+D24</f>
        <v>20000</v>
      </c>
      <c r="F24" s="403"/>
      <c r="G24" s="403"/>
      <c r="H24" s="403"/>
      <c r="I24" s="403"/>
      <c r="J24" s="403"/>
      <c r="K24" s="403"/>
      <c r="L24" s="403"/>
      <c r="M24" s="403"/>
      <c r="N24" s="403"/>
      <c r="O24" s="464"/>
      <c r="P24" s="403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</row>
    <row r="25" spans="1:38" s="102" customFormat="1" ht="12.75">
      <c r="A25" s="447">
        <v>321</v>
      </c>
      <c r="B25" s="448" t="s">
        <v>158</v>
      </c>
      <c r="C25" s="449">
        <v>10000</v>
      </c>
      <c r="D25" s="463"/>
      <c r="E25" s="451">
        <f>C25+D25</f>
        <v>10000</v>
      </c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</row>
    <row r="26" spans="1:38" s="155" customFormat="1" ht="12.75">
      <c r="A26" s="447">
        <v>321</v>
      </c>
      <c r="B26" s="448" t="s">
        <v>159</v>
      </c>
      <c r="C26" s="449">
        <v>2000</v>
      </c>
      <c r="D26" s="450"/>
      <c r="E26" s="451">
        <f>C26+D26</f>
        <v>2000</v>
      </c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</row>
    <row r="27" spans="1:38" s="155" customFormat="1" ht="12.75">
      <c r="A27" s="465" t="s">
        <v>160</v>
      </c>
      <c r="B27" s="466" t="s">
        <v>77</v>
      </c>
      <c r="C27" s="424">
        <f>C30</f>
        <v>1558000</v>
      </c>
      <c r="D27" s="358">
        <f>D30</f>
        <v>0</v>
      </c>
      <c r="E27" s="361">
        <f>E30</f>
        <v>1558000</v>
      </c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</row>
    <row r="28" spans="1:38" s="469" customFormat="1" ht="12.75">
      <c r="A28" s="467"/>
      <c r="B28" s="423" t="s">
        <v>144</v>
      </c>
      <c r="C28" s="468"/>
      <c r="D28" s="358"/>
      <c r="E28" s="361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</row>
    <row r="29" spans="1:38" s="155" customFormat="1" ht="12.75">
      <c r="A29" s="470" t="s">
        <v>161</v>
      </c>
      <c r="B29" s="428" t="s">
        <v>146</v>
      </c>
      <c r="C29" s="471"/>
      <c r="D29" s="380"/>
      <c r="E29" s="381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</row>
    <row r="30" spans="1:38" s="29" customFormat="1" ht="12.75">
      <c r="A30" s="472">
        <v>3</v>
      </c>
      <c r="B30" s="433" t="s">
        <v>126</v>
      </c>
      <c r="C30" s="473">
        <f>C31</f>
        <v>1558000</v>
      </c>
      <c r="D30" s="474">
        <f>D31</f>
        <v>0</v>
      </c>
      <c r="E30" s="436">
        <f>E31</f>
        <v>1558000</v>
      </c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</row>
    <row r="31" spans="1:38" s="29" customFormat="1" ht="12.75">
      <c r="A31" s="475">
        <v>32</v>
      </c>
      <c r="B31" s="438" t="s">
        <v>77</v>
      </c>
      <c r="C31" s="476">
        <f>C32+C45+C75+C78</f>
        <v>1558000</v>
      </c>
      <c r="D31" s="440">
        <f>D32+D45+D75+D78</f>
        <v>0</v>
      </c>
      <c r="E31" s="441">
        <f>E32+E45+E75+E78</f>
        <v>1558000</v>
      </c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</row>
    <row r="32" spans="1:38" s="73" customFormat="1" ht="12.75">
      <c r="A32" s="477">
        <v>322</v>
      </c>
      <c r="B32" s="478" t="s">
        <v>79</v>
      </c>
      <c r="C32" s="444">
        <f>C33+C34+C35+C36+C37+C38+C39+C40+C41+C42+C43+C44</f>
        <v>308000</v>
      </c>
      <c r="D32" s="479">
        <f>D33+D34+D35+D36+D37+D38+D39+D40+D41+D42+D43+D44</f>
        <v>0</v>
      </c>
      <c r="E32" s="480">
        <f>E33+E34+E35+E36+E37+E38+E39+E40+E41+E42+E43+E44</f>
        <v>308000</v>
      </c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</row>
    <row r="33" spans="1:38" ht="12.75">
      <c r="A33" s="447">
        <v>322</v>
      </c>
      <c r="B33" s="448" t="s">
        <v>162</v>
      </c>
      <c r="C33" s="449">
        <v>30000</v>
      </c>
      <c r="D33" s="481"/>
      <c r="E33" s="482">
        <f aca="true" t="shared" si="0" ref="E33:E44">C33+D33</f>
        <v>30000</v>
      </c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04"/>
      <c r="AL33" s="404"/>
    </row>
    <row r="34" spans="1:38" ht="12.75">
      <c r="A34" s="447">
        <v>322</v>
      </c>
      <c r="B34" s="448" t="s">
        <v>163</v>
      </c>
      <c r="C34" s="449">
        <v>6000</v>
      </c>
      <c r="D34" s="481"/>
      <c r="E34" s="482">
        <f t="shared" si="0"/>
        <v>6000</v>
      </c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</row>
    <row r="35" spans="1:38" ht="12.75">
      <c r="A35" s="447">
        <v>322</v>
      </c>
      <c r="B35" s="448" t="s">
        <v>164</v>
      </c>
      <c r="C35" s="449">
        <v>6000</v>
      </c>
      <c r="D35" s="481"/>
      <c r="E35" s="483">
        <f t="shared" si="0"/>
        <v>6000</v>
      </c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4"/>
      <c r="AL35" s="404"/>
    </row>
    <row r="36" spans="1:38" ht="12.75">
      <c r="A36" s="447">
        <v>322</v>
      </c>
      <c r="B36" s="448" t="s">
        <v>165</v>
      </c>
      <c r="C36" s="449">
        <v>5000</v>
      </c>
      <c r="D36" s="481"/>
      <c r="E36" s="484">
        <f t="shared" si="0"/>
        <v>5000</v>
      </c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4"/>
      <c r="AJ36" s="404"/>
      <c r="AK36" s="404"/>
      <c r="AL36" s="404"/>
    </row>
    <row r="37" spans="1:38" ht="12.75">
      <c r="A37" s="447">
        <v>322</v>
      </c>
      <c r="B37" s="448" t="s">
        <v>166</v>
      </c>
      <c r="C37" s="449">
        <v>130000</v>
      </c>
      <c r="D37" s="485"/>
      <c r="E37" s="484">
        <f t="shared" si="0"/>
        <v>130000</v>
      </c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  <c r="AK37" s="404"/>
      <c r="AL37" s="404"/>
    </row>
    <row r="38" spans="1:38" ht="12.75">
      <c r="A38" s="447">
        <v>322</v>
      </c>
      <c r="B38" s="448" t="s">
        <v>167</v>
      </c>
      <c r="C38" s="449">
        <v>80000</v>
      </c>
      <c r="D38" s="486"/>
      <c r="E38" s="487">
        <f t="shared" si="0"/>
        <v>80000</v>
      </c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404"/>
      <c r="AK38" s="404"/>
      <c r="AL38" s="404"/>
    </row>
    <row r="39" spans="1:38" ht="12.75">
      <c r="A39" s="447">
        <v>322</v>
      </c>
      <c r="B39" s="448" t="s">
        <v>168</v>
      </c>
      <c r="C39" s="449">
        <v>5000</v>
      </c>
      <c r="D39" s="486"/>
      <c r="E39" s="484">
        <f t="shared" si="0"/>
        <v>5000</v>
      </c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</row>
    <row r="40" spans="1:38" s="491" customFormat="1" ht="12.75">
      <c r="A40" s="488">
        <v>322</v>
      </c>
      <c r="B40" s="489" t="s">
        <v>169</v>
      </c>
      <c r="C40" s="490">
        <v>2000</v>
      </c>
      <c r="D40" s="486"/>
      <c r="E40" s="484">
        <f t="shared" si="0"/>
        <v>2000</v>
      </c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</row>
    <row r="41" spans="1:38" ht="12.75">
      <c r="A41" s="447">
        <v>322</v>
      </c>
      <c r="B41" s="492" t="s">
        <v>170</v>
      </c>
      <c r="C41" s="490">
        <v>15000</v>
      </c>
      <c r="D41" s="486"/>
      <c r="E41" s="484">
        <f t="shared" si="0"/>
        <v>15000</v>
      </c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04"/>
    </row>
    <row r="42" spans="1:38" ht="12.75">
      <c r="A42" s="447">
        <v>322</v>
      </c>
      <c r="B42" s="492" t="s">
        <v>171</v>
      </c>
      <c r="C42" s="490">
        <v>10000</v>
      </c>
      <c r="D42" s="486"/>
      <c r="E42" s="484">
        <f t="shared" si="0"/>
        <v>10000</v>
      </c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4"/>
      <c r="AJ42" s="404"/>
      <c r="AK42" s="404"/>
      <c r="AL42" s="404"/>
    </row>
    <row r="43" spans="1:38" ht="12.75">
      <c r="A43" s="447">
        <v>322</v>
      </c>
      <c r="B43" s="492" t="s">
        <v>172</v>
      </c>
      <c r="C43" s="490">
        <v>4000</v>
      </c>
      <c r="D43" s="486"/>
      <c r="E43" s="484">
        <f t="shared" si="0"/>
        <v>4000</v>
      </c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</row>
    <row r="44" spans="1:38" ht="12.75">
      <c r="A44" s="447">
        <v>322</v>
      </c>
      <c r="B44" s="492" t="s">
        <v>173</v>
      </c>
      <c r="C44" s="490">
        <v>15000</v>
      </c>
      <c r="D44" s="486"/>
      <c r="E44" s="484">
        <f t="shared" si="0"/>
        <v>15000</v>
      </c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4"/>
      <c r="AL44" s="404"/>
    </row>
    <row r="45" spans="1:38" ht="12.75">
      <c r="A45" s="493">
        <v>323</v>
      </c>
      <c r="B45" s="494" t="s">
        <v>127</v>
      </c>
      <c r="C45" s="495">
        <f>C46+C52+C57+C61+C69+C72</f>
        <v>991500</v>
      </c>
      <c r="D45" s="496">
        <f>D46+D52+D57+D61+D69+D72</f>
        <v>0</v>
      </c>
      <c r="E45" s="497">
        <f>E46+E52+E57+E61+E69+E72</f>
        <v>991500</v>
      </c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  <c r="AK45" s="404"/>
      <c r="AL45" s="404"/>
    </row>
    <row r="46" spans="1:38" s="491" customFormat="1" ht="12.75">
      <c r="A46" s="498">
        <v>323</v>
      </c>
      <c r="B46" s="499" t="s">
        <v>174</v>
      </c>
      <c r="C46" s="500">
        <f>C47+C48+C49+C50+C51</f>
        <v>116500</v>
      </c>
      <c r="D46" s="501">
        <f>D47+D48+D49+D50+D51</f>
        <v>0</v>
      </c>
      <c r="E46" s="502">
        <f>E47+E48+E49+E50+E51</f>
        <v>116500</v>
      </c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4"/>
    </row>
    <row r="47" spans="1:38" ht="12.75">
      <c r="A47" s="447">
        <v>323</v>
      </c>
      <c r="B47" s="492" t="s">
        <v>175</v>
      </c>
      <c r="C47" s="490">
        <v>65000</v>
      </c>
      <c r="D47" s="486"/>
      <c r="E47" s="484">
        <f>C47+D47</f>
        <v>65000</v>
      </c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  <c r="AJ47" s="404"/>
      <c r="AK47" s="404"/>
      <c r="AL47" s="404"/>
    </row>
    <row r="48" spans="1:38" ht="12.75">
      <c r="A48" s="447">
        <v>323</v>
      </c>
      <c r="B48" s="492" t="s">
        <v>176</v>
      </c>
      <c r="C48" s="490">
        <v>1500</v>
      </c>
      <c r="D48" s="486"/>
      <c r="E48" s="484">
        <f>C48+D48</f>
        <v>1500</v>
      </c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</row>
    <row r="49" spans="1:38" s="491" customFormat="1" ht="12.75">
      <c r="A49" s="447">
        <v>323</v>
      </c>
      <c r="B49" s="492" t="s">
        <v>177</v>
      </c>
      <c r="C49" s="490">
        <v>35000</v>
      </c>
      <c r="D49" s="503"/>
      <c r="E49" s="487">
        <f>C49+D49</f>
        <v>35000</v>
      </c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4"/>
      <c r="AJ49" s="404"/>
      <c r="AK49" s="404"/>
      <c r="AL49" s="404"/>
    </row>
    <row r="50" spans="1:38" s="491" customFormat="1" ht="12.75">
      <c r="A50" s="447">
        <v>323</v>
      </c>
      <c r="B50" s="492" t="s">
        <v>178</v>
      </c>
      <c r="C50" s="490">
        <v>10000</v>
      </c>
      <c r="D50" s="504"/>
      <c r="E50" s="505">
        <f>C50+D50</f>
        <v>10000</v>
      </c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</row>
    <row r="51" spans="1:38" ht="12.75">
      <c r="A51" s="447">
        <v>323</v>
      </c>
      <c r="B51" s="492" t="s">
        <v>179</v>
      </c>
      <c r="C51" s="490">
        <v>5000</v>
      </c>
      <c r="D51" s="504"/>
      <c r="E51" s="505">
        <f>C51+D51</f>
        <v>5000</v>
      </c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403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4"/>
      <c r="AL51" s="404"/>
    </row>
    <row r="52" spans="1:38" ht="12.75">
      <c r="A52" s="506">
        <v>323</v>
      </c>
      <c r="B52" s="507" t="s">
        <v>180</v>
      </c>
      <c r="C52" s="508">
        <f>C53++C54+C55+C56</f>
        <v>110000</v>
      </c>
      <c r="D52" s="501">
        <f>D53+D54+D55+D56</f>
        <v>0</v>
      </c>
      <c r="E52" s="509">
        <f>E53+E54+E55+E56</f>
        <v>110000</v>
      </c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404"/>
      <c r="AL52" s="404"/>
    </row>
    <row r="53" spans="1:38" s="56" customFormat="1" ht="12.75">
      <c r="A53" s="447">
        <v>323</v>
      </c>
      <c r="B53" s="492" t="s">
        <v>181</v>
      </c>
      <c r="C53" s="490">
        <v>65000</v>
      </c>
      <c r="D53" s="510"/>
      <c r="E53" s="511">
        <f>C53+D53</f>
        <v>65000</v>
      </c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  <c r="AK53" s="404"/>
      <c r="AL53" s="404"/>
    </row>
    <row r="54" spans="1:38" s="56" customFormat="1" ht="12.75">
      <c r="A54" s="447">
        <v>323</v>
      </c>
      <c r="B54" s="492" t="s">
        <v>182</v>
      </c>
      <c r="C54" s="490">
        <v>5000</v>
      </c>
      <c r="D54" s="510"/>
      <c r="E54" s="511">
        <f>C54+D54</f>
        <v>5000</v>
      </c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4"/>
      <c r="AK54" s="404"/>
      <c r="AL54" s="404"/>
    </row>
    <row r="55" spans="1:38" ht="12.75">
      <c r="A55" s="447">
        <v>323</v>
      </c>
      <c r="B55" s="492" t="s">
        <v>183</v>
      </c>
      <c r="C55" s="490">
        <v>25000</v>
      </c>
      <c r="D55" s="486"/>
      <c r="E55" s="484">
        <f>C55+D55</f>
        <v>25000</v>
      </c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4"/>
      <c r="AJ55" s="404"/>
      <c r="AK55" s="404"/>
      <c r="AL55" s="404"/>
    </row>
    <row r="56" spans="1:38" ht="12.75">
      <c r="A56" s="447">
        <v>323</v>
      </c>
      <c r="B56" s="492" t="s">
        <v>184</v>
      </c>
      <c r="C56" s="490">
        <v>15000</v>
      </c>
      <c r="D56" s="486"/>
      <c r="E56" s="484">
        <f>C56+D56</f>
        <v>15000</v>
      </c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4"/>
      <c r="AJ56" s="404"/>
      <c r="AK56" s="404"/>
      <c r="AL56" s="404"/>
    </row>
    <row r="57" spans="1:38" ht="12.75">
      <c r="A57" s="506">
        <v>323</v>
      </c>
      <c r="B57" s="507" t="s">
        <v>185</v>
      </c>
      <c r="C57" s="508">
        <f>C58+C59+C60</f>
        <v>125000</v>
      </c>
      <c r="D57" s="501">
        <f>D58+D59+D60</f>
        <v>0</v>
      </c>
      <c r="E57" s="502">
        <f>E58+E59+E60</f>
        <v>125000</v>
      </c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4"/>
      <c r="AJ57" s="404"/>
      <c r="AK57" s="404"/>
      <c r="AL57" s="404"/>
    </row>
    <row r="58" spans="1:38" ht="12.75">
      <c r="A58" s="456">
        <v>323</v>
      </c>
      <c r="B58" s="512" t="s">
        <v>186</v>
      </c>
      <c r="C58" s="513">
        <v>30000</v>
      </c>
      <c r="D58" s="486"/>
      <c r="E58" s="484">
        <f>C58+D58</f>
        <v>30000</v>
      </c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04"/>
      <c r="AL58" s="404"/>
    </row>
    <row r="59" spans="1:38" ht="12.75">
      <c r="A59" s="456">
        <v>323</v>
      </c>
      <c r="B59" s="512" t="s">
        <v>187</v>
      </c>
      <c r="C59" s="513">
        <v>15000</v>
      </c>
      <c r="D59" s="486"/>
      <c r="E59" s="484">
        <f>C59+D59</f>
        <v>15000</v>
      </c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4"/>
      <c r="AJ59" s="404"/>
      <c r="AK59" s="404"/>
      <c r="AL59" s="404"/>
    </row>
    <row r="60" spans="1:38" ht="12.75">
      <c r="A60" s="456">
        <v>323</v>
      </c>
      <c r="B60" s="512" t="s">
        <v>188</v>
      </c>
      <c r="C60" s="513">
        <v>80000</v>
      </c>
      <c r="D60" s="486"/>
      <c r="E60" s="484">
        <f>C60+D60</f>
        <v>80000</v>
      </c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  <c r="AJ60" s="404"/>
      <c r="AK60" s="404"/>
      <c r="AL60" s="404"/>
    </row>
    <row r="61" spans="1:38" ht="12.75">
      <c r="A61" s="506">
        <v>323</v>
      </c>
      <c r="B61" s="507" t="s">
        <v>189</v>
      </c>
      <c r="C61" s="508">
        <f>C62+C63+C64+C65+C66+C67+C68</f>
        <v>505000</v>
      </c>
      <c r="D61" s="501">
        <f>D62+D63+D64+D65+D66+D67+D68</f>
        <v>0</v>
      </c>
      <c r="E61" s="502">
        <f>E62+E63+E64+E65+E66+E67+E68</f>
        <v>505000</v>
      </c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  <c r="AK61" s="404"/>
      <c r="AL61" s="404"/>
    </row>
    <row r="62" spans="1:38" s="491" customFormat="1" ht="12.75">
      <c r="A62" s="456">
        <v>323</v>
      </c>
      <c r="B62" s="512" t="s">
        <v>190</v>
      </c>
      <c r="C62" s="513">
        <v>20000</v>
      </c>
      <c r="D62" s="514"/>
      <c r="E62" s="484">
        <f aca="true" t="shared" si="1" ref="E62:E68">C62+D62</f>
        <v>20000</v>
      </c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4"/>
      <c r="AJ62" s="404"/>
      <c r="AK62" s="404"/>
      <c r="AL62" s="404"/>
    </row>
    <row r="63" spans="1:38" ht="12.75">
      <c r="A63" s="456">
        <v>323</v>
      </c>
      <c r="B63" s="512" t="s">
        <v>191</v>
      </c>
      <c r="C63" s="513">
        <v>20000</v>
      </c>
      <c r="D63" s="514"/>
      <c r="E63" s="484">
        <f t="shared" si="1"/>
        <v>20000</v>
      </c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4"/>
      <c r="AJ63" s="404"/>
      <c r="AK63" s="404"/>
      <c r="AL63" s="404"/>
    </row>
    <row r="64" spans="1:38" s="491" customFormat="1" ht="12.75">
      <c r="A64" s="456">
        <v>323</v>
      </c>
      <c r="B64" s="512" t="s">
        <v>192</v>
      </c>
      <c r="C64" s="513">
        <v>10000</v>
      </c>
      <c r="D64" s="514"/>
      <c r="E64" s="484">
        <f t="shared" si="1"/>
        <v>10000</v>
      </c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4"/>
      <c r="AJ64" s="404"/>
      <c r="AK64" s="404"/>
      <c r="AL64" s="404"/>
    </row>
    <row r="65" spans="1:38" s="491" customFormat="1" ht="12.75">
      <c r="A65" s="456">
        <v>323</v>
      </c>
      <c r="B65" s="512" t="s">
        <v>193</v>
      </c>
      <c r="C65" s="513">
        <v>40000</v>
      </c>
      <c r="D65" s="514"/>
      <c r="E65" s="484">
        <f t="shared" si="1"/>
        <v>40000</v>
      </c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4"/>
      <c r="AJ65" s="404"/>
      <c r="AK65" s="404"/>
      <c r="AL65" s="404"/>
    </row>
    <row r="66" spans="1:38" s="491" customFormat="1" ht="12.75">
      <c r="A66" s="456">
        <v>323</v>
      </c>
      <c r="B66" s="512" t="s">
        <v>194</v>
      </c>
      <c r="C66" s="513">
        <v>10000</v>
      </c>
      <c r="D66" s="514"/>
      <c r="E66" s="484">
        <f t="shared" si="1"/>
        <v>10000</v>
      </c>
      <c r="F66" s="403"/>
      <c r="G66" s="403"/>
      <c r="H66" s="403"/>
      <c r="I66" s="403"/>
      <c r="J66" s="403"/>
      <c r="K66" s="403"/>
      <c r="L66" s="403"/>
      <c r="M66" s="403"/>
      <c r="N66" s="403"/>
      <c r="O66" s="403"/>
      <c r="P66" s="403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4"/>
      <c r="AJ66" s="404"/>
      <c r="AK66" s="404"/>
      <c r="AL66" s="404"/>
    </row>
    <row r="67" spans="1:38" ht="12.75">
      <c r="A67" s="456">
        <v>323</v>
      </c>
      <c r="B67" s="512" t="s">
        <v>195</v>
      </c>
      <c r="C67" s="513">
        <v>5000</v>
      </c>
      <c r="D67" s="486"/>
      <c r="E67" s="484">
        <f t="shared" si="1"/>
        <v>5000</v>
      </c>
      <c r="F67" s="403"/>
      <c r="G67" s="403"/>
      <c r="H67" s="403"/>
      <c r="I67" s="403"/>
      <c r="J67" s="403"/>
      <c r="K67" s="403"/>
      <c r="L67" s="403"/>
      <c r="M67" s="403"/>
      <c r="N67" s="403"/>
      <c r="O67" s="403"/>
      <c r="P67" s="403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4"/>
      <c r="AJ67" s="404"/>
      <c r="AK67" s="404"/>
      <c r="AL67" s="404"/>
    </row>
    <row r="68" spans="1:38" ht="12.75">
      <c r="A68" s="456">
        <v>323</v>
      </c>
      <c r="B68" s="512" t="s">
        <v>196</v>
      </c>
      <c r="C68" s="513">
        <v>400000</v>
      </c>
      <c r="D68" s="486"/>
      <c r="E68" s="487">
        <f t="shared" si="1"/>
        <v>400000</v>
      </c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4"/>
      <c r="AJ68" s="404"/>
      <c r="AK68" s="404"/>
      <c r="AL68" s="404"/>
    </row>
    <row r="69" spans="1:38" ht="12.75">
      <c r="A69" s="506">
        <v>323</v>
      </c>
      <c r="B69" s="507" t="s">
        <v>197</v>
      </c>
      <c r="C69" s="508">
        <f>C70+C71</f>
        <v>30000</v>
      </c>
      <c r="D69" s="501">
        <f>D70+D71</f>
        <v>0</v>
      </c>
      <c r="E69" s="502">
        <f>E70+E71</f>
        <v>30000</v>
      </c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4"/>
      <c r="AJ69" s="404"/>
      <c r="AK69" s="404"/>
      <c r="AL69" s="404"/>
    </row>
    <row r="70" spans="1:38" ht="12.75">
      <c r="A70" s="456">
        <v>323</v>
      </c>
      <c r="B70" s="512" t="s">
        <v>198</v>
      </c>
      <c r="C70" s="513">
        <v>25000</v>
      </c>
      <c r="D70" s="503"/>
      <c r="E70" s="487">
        <f>C70+D70</f>
        <v>25000</v>
      </c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  <c r="AI70" s="404"/>
      <c r="AJ70" s="404"/>
      <c r="AK70" s="404"/>
      <c r="AL70" s="404"/>
    </row>
    <row r="71" spans="1:38" ht="12.75">
      <c r="A71" s="456">
        <v>323</v>
      </c>
      <c r="B71" s="512" t="s">
        <v>199</v>
      </c>
      <c r="C71" s="513">
        <v>5000</v>
      </c>
      <c r="D71" s="486"/>
      <c r="E71" s="487">
        <f>C71+D71</f>
        <v>5000</v>
      </c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4"/>
      <c r="AC71" s="404"/>
      <c r="AD71" s="404"/>
      <c r="AE71" s="404"/>
      <c r="AF71" s="404"/>
      <c r="AG71" s="404"/>
      <c r="AH71" s="404"/>
      <c r="AI71" s="404"/>
      <c r="AJ71" s="404"/>
      <c r="AK71" s="404"/>
      <c r="AL71" s="404"/>
    </row>
    <row r="72" spans="1:38" ht="12.75">
      <c r="A72" s="506">
        <v>323</v>
      </c>
      <c r="B72" s="507" t="s">
        <v>200</v>
      </c>
      <c r="C72" s="508">
        <f>C73+C74</f>
        <v>105000</v>
      </c>
      <c r="D72" s="501">
        <f>D73+D74</f>
        <v>0</v>
      </c>
      <c r="E72" s="502">
        <f>E73+E74</f>
        <v>105000</v>
      </c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4"/>
      <c r="AC72" s="404"/>
      <c r="AD72" s="404"/>
      <c r="AE72" s="404"/>
      <c r="AF72" s="404"/>
      <c r="AG72" s="404"/>
      <c r="AH72" s="404"/>
      <c r="AI72" s="404"/>
      <c r="AJ72" s="404"/>
      <c r="AK72" s="404"/>
      <c r="AL72" s="404"/>
    </row>
    <row r="73" spans="1:38" ht="12.75">
      <c r="A73" s="456">
        <v>323</v>
      </c>
      <c r="B73" s="512" t="s">
        <v>201</v>
      </c>
      <c r="C73" s="513">
        <v>85000</v>
      </c>
      <c r="D73" s="503"/>
      <c r="E73" s="484">
        <f>C73+D73</f>
        <v>85000</v>
      </c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4"/>
      <c r="AJ73" s="404"/>
      <c r="AK73" s="404"/>
      <c r="AL73" s="404"/>
    </row>
    <row r="74" spans="1:38" ht="12.75">
      <c r="A74" s="456">
        <v>323</v>
      </c>
      <c r="B74" s="512" t="s">
        <v>202</v>
      </c>
      <c r="C74" s="513">
        <v>20000</v>
      </c>
      <c r="D74" s="503"/>
      <c r="E74" s="484">
        <f>C74+D74</f>
        <v>20000</v>
      </c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404"/>
      <c r="AJ74" s="404"/>
      <c r="AK74" s="404"/>
      <c r="AL74" s="404"/>
    </row>
    <row r="75" spans="1:38" s="491" customFormat="1" ht="12.75">
      <c r="A75" s="515">
        <v>324</v>
      </c>
      <c r="B75" s="516" t="s">
        <v>203</v>
      </c>
      <c r="C75" s="517">
        <f>C76+C77</f>
        <v>3000</v>
      </c>
      <c r="D75" s="496">
        <f>D76+D77</f>
        <v>0</v>
      </c>
      <c r="E75" s="497">
        <f>E76+E77</f>
        <v>3000</v>
      </c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4"/>
      <c r="AJ75" s="404"/>
      <c r="AK75" s="404"/>
      <c r="AL75" s="404"/>
    </row>
    <row r="76" spans="1:38" ht="12.75">
      <c r="A76" s="456">
        <v>324</v>
      </c>
      <c r="B76" s="512" t="s">
        <v>204</v>
      </c>
      <c r="C76" s="513">
        <v>2000</v>
      </c>
      <c r="D76" s="486"/>
      <c r="E76" s="484">
        <f>C76+D76</f>
        <v>2000</v>
      </c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4"/>
      <c r="AC76" s="404"/>
      <c r="AD76" s="404"/>
      <c r="AE76" s="404"/>
      <c r="AF76" s="404"/>
      <c r="AG76" s="404"/>
      <c r="AH76" s="404"/>
      <c r="AI76" s="404"/>
      <c r="AJ76" s="404"/>
      <c r="AK76" s="404"/>
      <c r="AL76" s="404"/>
    </row>
    <row r="77" spans="1:38" ht="12.75">
      <c r="A77" s="456">
        <v>324</v>
      </c>
      <c r="B77" s="512" t="s">
        <v>205</v>
      </c>
      <c r="C77" s="513">
        <v>1000</v>
      </c>
      <c r="D77" s="486"/>
      <c r="E77" s="484">
        <f>C77+D77</f>
        <v>1000</v>
      </c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</row>
    <row r="78" spans="1:38" ht="12.75">
      <c r="A78" s="442">
        <v>329</v>
      </c>
      <c r="B78" s="516" t="s">
        <v>81</v>
      </c>
      <c r="C78" s="517">
        <f>C79+C83+C85+C90+C92</f>
        <v>255500</v>
      </c>
      <c r="D78" s="496">
        <f>D79+D83+D85+D90+D92</f>
        <v>0</v>
      </c>
      <c r="E78" s="497">
        <f>E79+E83+E85+E90+E92</f>
        <v>255500</v>
      </c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4"/>
      <c r="AC78" s="404"/>
      <c r="AD78" s="404"/>
      <c r="AE78" s="404"/>
      <c r="AF78" s="404"/>
      <c r="AG78" s="404"/>
      <c r="AH78" s="404"/>
      <c r="AI78" s="404"/>
      <c r="AJ78" s="404"/>
      <c r="AK78" s="404"/>
      <c r="AL78" s="404"/>
    </row>
    <row r="79" spans="1:38" s="491" customFormat="1" ht="12.75">
      <c r="A79" s="506">
        <v>329</v>
      </c>
      <c r="B79" s="499" t="s">
        <v>206</v>
      </c>
      <c r="C79" s="518">
        <f>C80+C81+C82</f>
        <v>37500</v>
      </c>
      <c r="D79" s="501">
        <f>D80+D81+D82</f>
        <v>0</v>
      </c>
      <c r="E79" s="502">
        <f>E80+E81+E82</f>
        <v>37500</v>
      </c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4"/>
      <c r="AC79" s="404"/>
      <c r="AD79" s="404"/>
      <c r="AE79" s="404"/>
      <c r="AF79" s="404"/>
      <c r="AG79" s="404"/>
      <c r="AH79" s="404"/>
      <c r="AI79" s="404"/>
      <c r="AJ79" s="404"/>
      <c r="AK79" s="404"/>
      <c r="AL79" s="404"/>
    </row>
    <row r="80" spans="1:38" s="491" customFormat="1" ht="12.75">
      <c r="A80" s="456">
        <v>329</v>
      </c>
      <c r="B80" s="457" t="s">
        <v>207</v>
      </c>
      <c r="C80" s="458">
        <v>2500</v>
      </c>
      <c r="D80" s="486"/>
      <c r="E80" s="484">
        <f>C80+D80</f>
        <v>2500</v>
      </c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03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4"/>
      <c r="AF80" s="404"/>
      <c r="AG80" s="404"/>
      <c r="AH80" s="404"/>
      <c r="AI80" s="404"/>
      <c r="AJ80" s="404"/>
      <c r="AK80" s="404"/>
      <c r="AL80" s="404"/>
    </row>
    <row r="81" spans="1:38" ht="12.75">
      <c r="A81" s="456">
        <v>329</v>
      </c>
      <c r="B81" s="512" t="s">
        <v>208</v>
      </c>
      <c r="C81" s="513">
        <v>15000</v>
      </c>
      <c r="D81" s="486"/>
      <c r="E81" s="487">
        <f>C81+D81</f>
        <v>15000</v>
      </c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4"/>
      <c r="AC81" s="404"/>
      <c r="AD81" s="404"/>
      <c r="AE81" s="404"/>
      <c r="AF81" s="404"/>
      <c r="AG81" s="404"/>
      <c r="AH81" s="404"/>
      <c r="AI81" s="404"/>
      <c r="AJ81" s="404"/>
      <c r="AK81" s="404"/>
      <c r="AL81" s="404"/>
    </row>
    <row r="82" spans="1:38" ht="12.75">
      <c r="A82" s="456">
        <v>329</v>
      </c>
      <c r="B82" s="457" t="s">
        <v>209</v>
      </c>
      <c r="C82" s="458">
        <v>20000</v>
      </c>
      <c r="D82" s="486"/>
      <c r="E82" s="484">
        <f>C82+D82</f>
        <v>20000</v>
      </c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4"/>
      <c r="AC82" s="404"/>
      <c r="AD82" s="404"/>
      <c r="AE82" s="404"/>
      <c r="AF82" s="404"/>
      <c r="AG82" s="404"/>
      <c r="AH82" s="404"/>
      <c r="AI82" s="404"/>
      <c r="AJ82" s="404"/>
      <c r="AK82" s="404"/>
      <c r="AL82" s="404"/>
    </row>
    <row r="83" spans="1:38" ht="12.75">
      <c r="A83" s="506">
        <v>329</v>
      </c>
      <c r="B83" s="499" t="s">
        <v>210</v>
      </c>
      <c r="C83" s="518">
        <f>C84</f>
        <v>50000</v>
      </c>
      <c r="D83" s="501">
        <f>D84</f>
        <v>0</v>
      </c>
      <c r="E83" s="502">
        <f>E84</f>
        <v>50000</v>
      </c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4"/>
      <c r="AE83" s="404"/>
      <c r="AF83" s="404"/>
      <c r="AG83" s="404"/>
      <c r="AH83" s="404"/>
      <c r="AI83" s="404"/>
      <c r="AJ83" s="404"/>
      <c r="AK83" s="404"/>
      <c r="AL83" s="404"/>
    </row>
    <row r="84" spans="1:38" s="491" customFormat="1" ht="12.75">
      <c r="A84" s="456">
        <v>329</v>
      </c>
      <c r="B84" s="457" t="s">
        <v>210</v>
      </c>
      <c r="C84" s="458">
        <v>50000</v>
      </c>
      <c r="D84" s="486"/>
      <c r="E84" s="484">
        <f>C84+D84</f>
        <v>50000</v>
      </c>
      <c r="F84" s="403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4"/>
      <c r="AC84" s="404"/>
      <c r="AD84" s="404"/>
      <c r="AE84" s="404"/>
      <c r="AF84" s="404"/>
      <c r="AG84" s="404"/>
      <c r="AH84" s="404"/>
      <c r="AI84" s="404"/>
      <c r="AJ84" s="404"/>
      <c r="AK84" s="404"/>
      <c r="AL84" s="404"/>
    </row>
    <row r="85" spans="1:38" s="491" customFormat="1" ht="12.75">
      <c r="A85" s="506">
        <v>329</v>
      </c>
      <c r="B85" s="499" t="s">
        <v>211</v>
      </c>
      <c r="C85" s="518">
        <f>C86+C87+C88+C89</f>
        <v>8000</v>
      </c>
      <c r="D85" s="501">
        <f>D86+D87+D88+D89</f>
        <v>0</v>
      </c>
      <c r="E85" s="502">
        <f>E86+E87+E88+E89</f>
        <v>8000</v>
      </c>
      <c r="F85" s="403"/>
      <c r="G85" s="403"/>
      <c r="H85" s="403"/>
      <c r="I85" s="403"/>
      <c r="J85" s="403"/>
      <c r="K85" s="403"/>
      <c r="L85" s="403"/>
      <c r="M85" s="403"/>
      <c r="N85" s="403"/>
      <c r="O85" s="403"/>
      <c r="P85" s="403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4"/>
      <c r="AC85" s="404"/>
      <c r="AD85" s="404"/>
      <c r="AE85" s="404"/>
      <c r="AF85" s="404"/>
      <c r="AG85" s="404"/>
      <c r="AH85" s="404"/>
      <c r="AI85" s="404"/>
      <c r="AJ85" s="404"/>
      <c r="AK85" s="404"/>
      <c r="AL85" s="404"/>
    </row>
    <row r="86" spans="1:38" ht="12.75">
      <c r="A86" s="456">
        <v>329</v>
      </c>
      <c r="B86" s="457" t="s">
        <v>212</v>
      </c>
      <c r="C86" s="458">
        <v>2000</v>
      </c>
      <c r="D86" s="486"/>
      <c r="E86" s="487">
        <f>C86+D86</f>
        <v>2000</v>
      </c>
      <c r="F86" s="403"/>
      <c r="G86" s="403"/>
      <c r="H86" s="403"/>
      <c r="I86" s="403"/>
      <c r="J86" s="403"/>
      <c r="K86" s="403"/>
      <c r="L86" s="403"/>
      <c r="M86" s="403"/>
      <c r="N86" s="403"/>
      <c r="O86" s="403"/>
      <c r="P86" s="403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4"/>
      <c r="AC86" s="404"/>
      <c r="AD86" s="404"/>
      <c r="AE86" s="404"/>
      <c r="AF86" s="404"/>
      <c r="AG86" s="404"/>
      <c r="AH86" s="404"/>
      <c r="AI86" s="404"/>
      <c r="AJ86" s="404"/>
      <c r="AK86" s="404"/>
      <c r="AL86" s="404"/>
    </row>
    <row r="87" spans="1:38" ht="12.75">
      <c r="A87" s="456">
        <v>329</v>
      </c>
      <c r="B87" s="457" t="s">
        <v>213</v>
      </c>
      <c r="C87" s="458">
        <v>2000</v>
      </c>
      <c r="D87" s="503"/>
      <c r="E87" s="484">
        <f>C87+D87</f>
        <v>2000</v>
      </c>
      <c r="F87" s="403"/>
      <c r="G87" s="403"/>
      <c r="H87" s="403"/>
      <c r="I87" s="403"/>
      <c r="J87" s="403"/>
      <c r="K87" s="403"/>
      <c r="L87" s="403"/>
      <c r="M87" s="403"/>
      <c r="N87" s="403"/>
      <c r="O87" s="403"/>
      <c r="P87" s="403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4"/>
      <c r="AC87" s="404"/>
      <c r="AD87" s="404"/>
      <c r="AE87" s="404"/>
      <c r="AF87" s="404"/>
      <c r="AG87" s="404"/>
      <c r="AH87" s="404"/>
      <c r="AI87" s="404"/>
      <c r="AJ87" s="404"/>
      <c r="AK87" s="404"/>
      <c r="AL87" s="404"/>
    </row>
    <row r="88" spans="1:38" ht="12.75">
      <c r="A88" s="456">
        <v>329</v>
      </c>
      <c r="B88" s="457" t="s">
        <v>214</v>
      </c>
      <c r="C88" s="458">
        <v>2000</v>
      </c>
      <c r="D88" s="503"/>
      <c r="E88" s="484">
        <f>C88+D88</f>
        <v>2000</v>
      </c>
      <c r="F88" s="403"/>
      <c r="G88" s="403"/>
      <c r="H88" s="403"/>
      <c r="I88" s="403"/>
      <c r="J88" s="403"/>
      <c r="K88" s="403"/>
      <c r="L88" s="403"/>
      <c r="M88" s="403"/>
      <c r="N88" s="403"/>
      <c r="O88" s="403"/>
      <c r="P88" s="403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4"/>
      <c r="AC88" s="404"/>
      <c r="AD88" s="404"/>
      <c r="AE88" s="404"/>
      <c r="AF88" s="404"/>
      <c r="AG88" s="404"/>
      <c r="AH88" s="404"/>
      <c r="AI88" s="404"/>
      <c r="AJ88" s="404"/>
      <c r="AK88" s="404"/>
      <c r="AL88" s="404"/>
    </row>
    <row r="89" spans="1:38" ht="12.75">
      <c r="A89" s="456">
        <v>329</v>
      </c>
      <c r="B89" s="457" t="s">
        <v>215</v>
      </c>
      <c r="C89" s="458">
        <v>2000</v>
      </c>
      <c r="D89" s="486"/>
      <c r="E89" s="484">
        <f>C89+D89</f>
        <v>2000</v>
      </c>
      <c r="F89" s="403"/>
      <c r="G89" s="403"/>
      <c r="H89" s="403"/>
      <c r="I89" s="403"/>
      <c r="J89" s="403"/>
      <c r="K89" s="403"/>
      <c r="L89" s="403"/>
      <c r="M89" s="403"/>
      <c r="N89" s="403"/>
      <c r="O89" s="403"/>
      <c r="P89" s="403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4"/>
      <c r="AC89" s="404"/>
      <c r="AD89" s="404"/>
      <c r="AE89" s="404"/>
      <c r="AF89" s="404"/>
      <c r="AG89" s="404"/>
      <c r="AH89" s="404"/>
      <c r="AI89" s="404"/>
      <c r="AJ89" s="404"/>
      <c r="AK89" s="404"/>
      <c r="AL89" s="404"/>
    </row>
    <row r="90" spans="1:38" s="491" customFormat="1" ht="12.75">
      <c r="A90" s="506">
        <v>329</v>
      </c>
      <c r="B90" s="499" t="s">
        <v>216</v>
      </c>
      <c r="C90" s="518">
        <f>C91</f>
        <v>10000</v>
      </c>
      <c r="D90" s="501">
        <f>D91</f>
        <v>0</v>
      </c>
      <c r="E90" s="502">
        <f>E91</f>
        <v>10000</v>
      </c>
      <c r="F90" s="403"/>
      <c r="G90" s="403"/>
      <c r="H90" s="403"/>
      <c r="I90" s="403"/>
      <c r="J90" s="403"/>
      <c r="K90" s="403"/>
      <c r="L90" s="403"/>
      <c r="M90" s="403"/>
      <c r="N90" s="403"/>
      <c r="O90" s="403"/>
      <c r="P90" s="403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4"/>
      <c r="AC90" s="404"/>
      <c r="AD90" s="404"/>
      <c r="AE90" s="404"/>
      <c r="AF90" s="404"/>
      <c r="AG90" s="404"/>
      <c r="AH90" s="404"/>
      <c r="AI90" s="404"/>
      <c r="AJ90" s="404"/>
      <c r="AK90" s="404"/>
      <c r="AL90" s="404"/>
    </row>
    <row r="91" spans="1:38" ht="12.75">
      <c r="A91" s="456">
        <v>329</v>
      </c>
      <c r="B91" s="457" t="s">
        <v>216</v>
      </c>
      <c r="C91" s="458">
        <v>10000</v>
      </c>
      <c r="D91" s="486"/>
      <c r="E91" s="487">
        <f>C91+D91</f>
        <v>10000</v>
      </c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4"/>
      <c r="AC91" s="404"/>
      <c r="AD91" s="404"/>
      <c r="AE91" s="404"/>
      <c r="AF91" s="404"/>
      <c r="AG91" s="404"/>
      <c r="AH91" s="404"/>
      <c r="AI91" s="404"/>
      <c r="AJ91" s="404"/>
      <c r="AK91" s="404"/>
      <c r="AL91" s="404"/>
    </row>
    <row r="92" spans="1:38" s="56" customFormat="1" ht="12.75">
      <c r="A92" s="506">
        <v>329</v>
      </c>
      <c r="B92" s="499" t="s">
        <v>81</v>
      </c>
      <c r="C92" s="518">
        <f>C93</f>
        <v>150000</v>
      </c>
      <c r="D92" s="501">
        <f>D93</f>
        <v>0</v>
      </c>
      <c r="E92" s="502">
        <f>E93</f>
        <v>150000</v>
      </c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3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4"/>
      <c r="AC92" s="404"/>
      <c r="AD92" s="404"/>
      <c r="AE92" s="404"/>
      <c r="AF92" s="404"/>
      <c r="AG92" s="404"/>
      <c r="AH92" s="404"/>
      <c r="AI92" s="404"/>
      <c r="AJ92" s="404"/>
      <c r="AK92" s="404"/>
      <c r="AL92" s="404"/>
    </row>
    <row r="93" spans="1:38" s="56" customFormat="1" ht="12.75">
      <c r="A93" s="519">
        <v>329</v>
      </c>
      <c r="B93" s="457" t="s">
        <v>81</v>
      </c>
      <c r="C93" s="458">
        <v>150000</v>
      </c>
      <c r="D93" s="503">
        <v>0</v>
      </c>
      <c r="E93" s="484">
        <f>C93+D93</f>
        <v>150000</v>
      </c>
      <c r="F93" s="403"/>
      <c r="G93" s="403"/>
      <c r="H93" s="403"/>
      <c r="I93" s="403"/>
      <c r="J93" s="403"/>
      <c r="K93" s="403"/>
      <c r="L93" s="403"/>
      <c r="M93" s="403"/>
      <c r="N93" s="403"/>
      <c r="O93" s="403"/>
      <c r="P93" s="403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4"/>
      <c r="AC93" s="404"/>
      <c r="AD93" s="404"/>
      <c r="AE93" s="404"/>
      <c r="AF93" s="404"/>
      <c r="AG93" s="404"/>
      <c r="AH93" s="404"/>
      <c r="AI93" s="404"/>
      <c r="AJ93" s="404"/>
      <c r="AK93" s="404"/>
      <c r="AL93" s="404"/>
    </row>
    <row r="94" spans="1:38" s="19" customFormat="1" ht="12.75">
      <c r="A94" s="520" t="s">
        <v>217</v>
      </c>
      <c r="B94" s="521" t="s">
        <v>82</v>
      </c>
      <c r="C94" s="424">
        <f>C97</f>
        <v>31000</v>
      </c>
      <c r="D94" s="522">
        <f>D97</f>
        <v>0</v>
      </c>
      <c r="E94" s="523">
        <f>E97</f>
        <v>31000</v>
      </c>
      <c r="F94" s="403"/>
      <c r="G94" s="403"/>
      <c r="H94" s="403"/>
      <c r="I94" s="403"/>
      <c r="J94" s="403"/>
      <c r="K94" s="403"/>
      <c r="L94" s="403"/>
      <c r="M94" s="403"/>
      <c r="N94" s="403"/>
      <c r="O94" s="403"/>
      <c r="P94" s="403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4"/>
      <c r="AC94" s="404"/>
      <c r="AD94" s="404"/>
      <c r="AE94" s="404"/>
      <c r="AF94" s="404"/>
      <c r="AG94" s="404"/>
      <c r="AH94" s="404"/>
      <c r="AI94" s="404"/>
      <c r="AJ94" s="404"/>
      <c r="AK94" s="404"/>
      <c r="AL94" s="404"/>
    </row>
    <row r="95" spans="1:38" s="19" customFormat="1" ht="12.75">
      <c r="A95" s="524"/>
      <c r="B95" s="423" t="s">
        <v>144</v>
      </c>
      <c r="C95" s="468"/>
      <c r="D95" s="522"/>
      <c r="E95" s="523"/>
      <c r="F95" s="403"/>
      <c r="G95" s="403"/>
      <c r="H95" s="403"/>
      <c r="I95" s="403"/>
      <c r="J95" s="403"/>
      <c r="K95" s="403"/>
      <c r="L95" s="403"/>
      <c r="M95" s="403"/>
      <c r="N95" s="403"/>
      <c r="O95" s="403"/>
      <c r="P95" s="403"/>
      <c r="Q95" s="404"/>
      <c r="R95" s="404"/>
      <c r="S95" s="404"/>
      <c r="T95" s="404"/>
      <c r="U95" s="404"/>
      <c r="V95" s="404"/>
      <c r="W95" s="404"/>
      <c r="X95" s="404"/>
      <c r="Y95" s="404"/>
      <c r="Z95" s="404"/>
      <c r="AA95" s="404"/>
      <c r="AB95" s="404"/>
      <c r="AC95" s="404"/>
      <c r="AD95" s="404"/>
      <c r="AE95" s="404"/>
      <c r="AF95" s="404"/>
      <c r="AG95" s="404"/>
      <c r="AH95" s="404"/>
      <c r="AI95" s="404"/>
      <c r="AJ95" s="404"/>
      <c r="AK95" s="404"/>
      <c r="AL95" s="404"/>
    </row>
    <row r="96" spans="1:38" s="529" customFormat="1" ht="12.75">
      <c r="A96" s="525" t="s">
        <v>218</v>
      </c>
      <c r="B96" s="526" t="s">
        <v>146</v>
      </c>
      <c r="C96" s="527"/>
      <c r="D96" s="52"/>
      <c r="E96" s="528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4"/>
      <c r="AC96" s="404"/>
      <c r="AD96" s="404"/>
      <c r="AE96" s="404"/>
      <c r="AF96" s="404"/>
      <c r="AG96" s="404"/>
      <c r="AH96" s="404"/>
      <c r="AI96" s="404"/>
      <c r="AJ96" s="404"/>
      <c r="AK96" s="404"/>
      <c r="AL96" s="404"/>
    </row>
    <row r="97" spans="1:38" s="19" customFormat="1" ht="12.75">
      <c r="A97" s="530">
        <v>3</v>
      </c>
      <c r="B97" s="531" t="s">
        <v>126</v>
      </c>
      <c r="C97" s="532">
        <f aca="true" t="shared" si="2" ref="C97:E98">C98</f>
        <v>31000</v>
      </c>
      <c r="D97" s="474">
        <f t="shared" si="2"/>
        <v>0</v>
      </c>
      <c r="E97" s="436">
        <f t="shared" si="2"/>
        <v>31000</v>
      </c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3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4"/>
      <c r="AC97" s="404"/>
      <c r="AD97" s="404"/>
      <c r="AE97" s="404"/>
      <c r="AF97" s="404"/>
      <c r="AG97" s="404"/>
      <c r="AH97" s="404"/>
      <c r="AI97" s="404"/>
      <c r="AJ97" s="404"/>
      <c r="AK97" s="404"/>
      <c r="AL97" s="404"/>
    </row>
    <row r="98" spans="1:38" s="19" customFormat="1" ht="12.75">
      <c r="A98" s="533">
        <v>34</v>
      </c>
      <c r="B98" s="534"/>
      <c r="C98" s="535">
        <f t="shared" si="2"/>
        <v>31000</v>
      </c>
      <c r="D98" s="440">
        <f t="shared" si="2"/>
        <v>0</v>
      </c>
      <c r="E98" s="441">
        <f t="shared" si="2"/>
        <v>31000</v>
      </c>
      <c r="F98" s="403"/>
      <c r="G98" s="403"/>
      <c r="H98" s="403"/>
      <c r="I98" s="403"/>
      <c r="J98" s="403"/>
      <c r="K98" s="403"/>
      <c r="L98" s="403"/>
      <c r="M98" s="403"/>
      <c r="N98" s="403"/>
      <c r="O98" s="403"/>
      <c r="P98" s="403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4"/>
      <c r="AC98" s="404"/>
      <c r="AD98" s="404"/>
      <c r="AE98" s="404"/>
      <c r="AF98" s="404"/>
      <c r="AG98" s="404"/>
      <c r="AH98" s="404"/>
      <c r="AI98" s="404"/>
      <c r="AJ98" s="404"/>
      <c r="AK98" s="404"/>
      <c r="AL98" s="404"/>
    </row>
    <row r="99" spans="1:38" s="19" customFormat="1" ht="12.75">
      <c r="A99" s="536">
        <v>343</v>
      </c>
      <c r="B99" s="443" t="s">
        <v>83</v>
      </c>
      <c r="C99" s="444">
        <f>C100+C101+C102+C103</f>
        <v>31000</v>
      </c>
      <c r="D99" s="496">
        <f>D100+D101+D102+D103</f>
        <v>0</v>
      </c>
      <c r="E99" s="480">
        <f>E100+E101+E102+E103</f>
        <v>31000</v>
      </c>
      <c r="F99" s="403"/>
      <c r="G99" s="403"/>
      <c r="H99" s="403"/>
      <c r="I99" s="403"/>
      <c r="J99" s="403"/>
      <c r="K99" s="403"/>
      <c r="L99" s="403"/>
      <c r="M99" s="403"/>
      <c r="N99" s="403"/>
      <c r="O99" s="403"/>
      <c r="P99" s="403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4"/>
      <c r="AC99" s="404"/>
      <c r="AD99" s="404"/>
      <c r="AE99" s="404"/>
      <c r="AF99" s="404"/>
      <c r="AG99" s="404"/>
      <c r="AH99" s="404"/>
      <c r="AI99" s="404"/>
      <c r="AJ99" s="404"/>
      <c r="AK99" s="404"/>
      <c r="AL99" s="404"/>
    </row>
    <row r="100" spans="1:38" s="19" customFormat="1" ht="12.75">
      <c r="A100" s="537">
        <v>343</v>
      </c>
      <c r="B100" s="538" t="s">
        <v>219</v>
      </c>
      <c r="C100" s="458">
        <v>15000</v>
      </c>
      <c r="D100" s="485"/>
      <c r="E100" s="483">
        <f>C100+D100</f>
        <v>15000</v>
      </c>
      <c r="F100" s="403"/>
      <c r="G100" s="403"/>
      <c r="H100" s="403"/>
      <c r="I100" s="403"/>
      <c r="J100" s="403"/>
      <c r="K100" s="403"/>
      <c r="L100" s="403"/>
      <c r="M100" s="403"/>
      <c r="N100" s="403"/>
      <c r="O100" s="403"/>
      <c r="P100" s="403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404"/>
      <c r="AB100" s="404"/>
      <c r="AC100" s="404"/>
      <c r="AD100" s="404"/>
      <c r="AE100" s="404"/>
      <c r="AF100" s="404"/>
      <c r="AG100" s="404"/>
      <c r="AH100" s="404"/>
      <c r="AI100" s="404"/>
      <c r="AJ100" s="404"/>
      <c r="AK100" s="404"/>
      <c r="AL100" s="404"/>
    </row>
    <row r="101" spans="1:38" s="19" customFormat="1" ht="12.75">
      <c r="A101" s="537">
        <v>343</v>
      </c>
      <c r="B101" s="538" t="s">
        <v>220</v>
      </c>
      <c r="C101" s="458">
        <v>3000</v>
      </c>
      <c r="D101" s="485"/>
      <c r="E101" s="483">
        <f>C101+D101</f>
        <v>3000</v>
      </c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4"/>
      <c r="AC101" s="404"/>
      <c r="AD101" s="404"/>
      <c r="AE101" s="404"/>
      <c r="AF101" s="404"/>
      <c r="AG101" s="404"/>
      <c r="AH101" s="404"/>
      <c r="AI101" s="404"/>
      <c r="AJ101" s="404"/>
      <c r="AK101" s="404"/>
      <c r="AL101" s="404"/>
    </row>
    <row r="102" spans="1:38" s="19" customFormat="1" ht="12.75">
      <c r="A102" s="537">
        <v>343</v>
      </c>
      <c r="B102" s="538" t="s">
        <v>221</v>
      </c>
      <c r="C102" s="458">
        <v>3000</v>
      </c>
      <c r="D102" s="485"/>
      <c r="E102" s="483">
        <f>C102+D102</f>
        <v>3000</v>
      </c>
      <c r="F102" s="403"/>
      <c r="G102" s="403"/>
      <c r="H102" s="403"/>
      <c r="I102" s="403"/>
      <c r="J102" s="403"/>
      <c r="K102" s="403"/>
      <c r="L102" s="403"/>
      <c r="M102" s="403"/>
      <c r="N102" s="403"/>
      <c r="O102" s="403"/>
      <c r="P102" s="403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404"/>
      <c r="AB102" s="404"/>
      <c r="AC102" s="404"/>
      <c r="AD102" s="404"/>
      <c r="AE102" s="404"/>
      <c r="AF102" s="404"/>
      <c r="AG102" s="404"/>
      <c r="AH102" s="404"/>
      <c r="AI102" s="404"/>
      <c r="AJ102" s="404"/>
      <c r="AK102" s="404"/>
      <c r="AL102" s="404"/>
    </row>
    <row r="103" spans="1:38" s="19" customFormat="1" ht="12.75">
      <c r="A103" s="537">
        <v>343</v>
      </c>
      <c r="B103" s="538" t="s">
        <v>222</v>
      </c>
      <c r="C103" s="458">
        <v>10000</v>
      </c>
      <c r="D103" s="485"/>
      <c r="E103" s="483">
        <f>C103+D103</f>
        <v>10000</v>
      </c>
      <c r="F103" s="403"/>
      <c r="G103" s="403"/>
      <c r="H103" s="403"/>
      <c r="I103" s="403"/>
      <c r="J103" s="403"/>
      <c r="K103" s="403"/>
      <c r="L103" s="403"/>
      <c r="M103" s="403"/>
      <c r="N103" s="403"/>
      <c r="O103" s="403"/>
      <c r="P103" s="403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4"/>
      <c r="AC103" s="404"/>
      <c r="AD103" s="404"/>
      <c r="AE103" s="404"/>
      <c r="AF103" s="404"/>
      <c r="AG103" s="404"/>
      <c r="AH103" s="404"/>
      <c r="AI103" s="404"/>
      <c r="AJ103" s="404"/>
      <c r="AK103" s="404"/>
      <c r="AL103" s="404"/>
    </row>
    <row r="104" spans="1:38" s="19" customFormat="1" ht="12.75">
      <c r="A104" s="539" t="s">
        <v>223</v>
      </c>
      <c r="B104" s="540" t="s">
        <v>224</v>
      </c>
      <c r="C104" s="541">
        <f>C107</f>
        <v>100000</v>
      </c>
      <c r="D104" s="358">
        <f>D107</f>
        <v>25000</v>
      </c>
      <c r="E104" s="361">
        <f>E107</f>
        <v>125000</v>
      </c>
      <c r="F104" s="403"/>
      <c r="G104" s="403"/>
      <c r="H104" s="403"/>
      <c r="I104" s="403"/>
      <c r="J104" s="403"/>
      <c r="K104" s="403"/>
      <c r="L104" s="403"/>
      <c r="M104" s="403"/>
      <c r="N104" s="403"/>
      <c r="O104" s="403"/>
      <c r="P104" s="403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4"/>
      <c r="AL104" s="404"/>
    </row>
    <row r="105" spans="1:38" s="19" customFormat="1" ht="12.75">
      <c r="A105" s="542" t="s">
        <v>225</v>
      </c>
      <c r="B105" s="423" t="s">
        <v>144</v>
      </c>
      <c r="C105" s="424"/>
      <c r="D105" s="358"/>
      <c r="E105" s="361"/>
      <c r="F105" s="403"/>
      <c r="G105" s="403"/>
      <c r="H105" s="403"/>
      <c r="I105" s="403"/>
      <c r="J105" s="403"/>
      <c r="K105" s="403"/>
      <c r="L105" s="403"/>
      <c r="M105" s="403"/>
      <c r="N105" s="403"/>
      <c r="O105" s="403"/>
      <c r="P105" s="403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4"/>
      <c r="AC105" s="404"/>
      <c r="AD105" s="404"/>
      <c r="AE105" s="404"/>
      <c r="AF105" s="404"/>
      <c r="AG105" s="404"/>
      <c r="AH105" s="404"/>
      <c r="AI105" s="404"/>
      <c r="AJ105" s="404"/>
      <c r="AK105" s="404"/>
      <c r="AL105" s="404"/>
    </row>
    <row r="106" spans="1:38" s="529" customFormat="1" ht="12.75">
      <c r="A106" s="543" t="s">
        <v>226</v>
      </c>
      <c r="B106" s="544" t="s">
        <v>146</v>
      </c>
      <c r="C106" s="429"/>
      <c r="D106" s="450"/>
      <c r="E106" s="545"/>
      <c r="F106" s="403"/>
      <c r="G106" s="403"/>
      <c r="H106" s="403"/>
      <c r="I106" s="403"/>
      <c r="J106" s="403"/>
      <c r="K106" s="403"/>
      <c r="L106" s="403"/>
      <c r="M106" s="403"/>
      <c r="N106" s="403"/>
      <c r="O106" s="403"/>
      <c r="P106" s="403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  <c r="AB106" s="404"/>
      <c r="AC106" s="404"/>
      <c r="AD106" s="404"/>
      <c r="AE106" s="404"/>
      <c r="AF106" s="404"/>
      <c r="AG106" s="404"/>
      <c r="AH106" s="404"/>
      <c r="AI106" s="404"/>
      <c r="AJ106" s="404"/>
      <c r="AK106" s="404"/>
      <c r="AL106" s="404"/>
    </row>
    <row r="107" spans="1:38" s="19" customFormat="1" ht="12.75">
      <c r="A107" s="546">
        <v>4</v>
      </c>
      <c r="B107" s="547" t="s">
        <v>227</v>
      </c>
      <c r="C107" s="548">
        <f>C108</f>
        <v>100000</v>
      </c>
      <c r="D107" s="474">
        <f>D108</f>
        <v>25000</v>
      </c>
      <c r="E107" s="436">
        <f>E108</f>
        <v>125000</v>
      </c>
      <c r="F107" s="403"/>
      <c r="G107" s="403"/>
      <c r="H107" s="403"/>
      <c r="I107" s="403"/>
      <c r="J107" s="403"/>
      <c r="K107" s="403"/>
      <c r="L107" s="403"/>
      <c r="M107" s="403"/>
      <c r="N107" s="403"/>
      <c r="O107" s="403"/>
      <c r="P107" s="403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4"/>
      <c r="AC107" s="404"/>
      <c r="AD107" s="404"/>
      <c r="AE107" s="404"/>
      <c r="AF107" s="404"/>
      <c r="AG107" s="404"/>
      <c r="AH107" s="404"/>
      <c r="AI107" s="404"/>
      <c r="AJ107" s="404"/>
      <c r="AK107" s="404"/>
      <c r="AL107" s="404"/>
    </row>
    <row r="108" spans="1:38" s="19" customFormat="1" ht="12.75">
      <c r="A108" s="549">
        <v>41</v>
      </c>
      <c r="B108" s="550" t="s">
        <v>228</v>
      </c>
      <c r="C108" s="535">
        <f>C109+C111</f>
        <v>100000</v>
      </c>
      <c r="D108" s="440">
        <f>D109+D111</f>
        <v>25000</v>
      </c>
      <c r="E108" s="441">
        <f>E109+E111</f>
        <v>125000</v>
      </c>
      <c r="F108" s="403"/>
      <c r="G108" s="403"/>
      <c r="H108" s="403"/>
      <c r="I108" s="403"/>
      <c r="J108" s="403"/>
      <c r="K108" s="403"/>
      <c r="L108" s="403"/>
      <c r="M108" s="403"/>
      <c r="N108" s="403"/>
      <c r="O108" s="403"/>
      <c r="P108" s="403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404"/>
      <c r="AB108" s="404"/>
      <c r="AC108" s="404"/>
      <c r="AD108" s="404"/>
      <c r="AE108" s="404"/>
      <c r="AF108" s="404"/>
      <c r="AG108" s="404"/>
      <c r="AH108" s="404"/>
      <c r="AI108" s="404"/>
      <c r="AJ108" s="404"/>
      <c r="AK108" s="404"/>
      <c r="AL108" s="404"/>
    </row>
    <row r="109" spans="1:38" s="19" customFormat="1" ht="12.75">
      <c r="A109" s="551">
        <v>411</v>
      </c>
      <c r="B109" s="478" t="s">
        <v>229</v>
      </c>
      <c r="C109" s="552">
        <f>C110</f>
        <v>50000</v>
      </c>
      <c r="D109" s="496">
        <f>D110</f>
        <v>0</v>
      </c>
      <c r="E109" s="497">
        <f>E110</f>
        <v>50000</v>
      </c>
      <c r="F109" s="403"/>
      <c r="G109" s="403"/>
      <c r="H109" s="403"/>
      <c r="I109" s="403"/>
      <c r="J109" s="403"/>
      <c r="K109" s="403"/>
      <c r="L109" s="403"/>
      <c r="M109" s="403"/>
      <c r="N109" s="403"/>
      <c r="O109" s="403"/>
      <c r="P109" s="403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  <c r="AA109" s="404"/>
      <c r="AB109" s="404"/>
      <c r="AC109" s="404"/>
      <c r="AD109" s="404"/>
      <c r="AE109" s="404"/>
      <c r="AF109" s="404"/>
      <c r="AG109" s="404"/>
      <c r="AH109" s="404"/>
      <c r="AI109" s="404"/>
      <c r="AJ109" s="404"/>
      <c r="AK109" s="404"/>
      <c r="AL109" s="404"/>
    </row>
    <row r="110" spans="1:38" s="529" customFormat="1" ht="12.75">
      <c r="A110" s="456">
        <v>411</v>
      </c>
      <c r="B110" s="457" t="s">
        <v>230</v>
      </c>
      <c r="C110" s="458">
        <v>50000</v>
      </c>
      <c r="D110" s="485"/>
      <c r="E110" s="484">
        <f>C110+D110</f>
        <v>50000</v>
      </c>
      <c r="F110" s="403"/>
      <c r="G110" s="403"/>
      <c r="H110" s="403"/>
      <c r="I110" s="403"/>
      <c r="J110" s="403"/>
      <c r="K110" s="403"/>
      <c r="L110" s="403"/>
      <c r="M110" s="403"/>
      <c r="N110" s="403"/>
      <c r="O110" s="403"/>
      <c r="P110" s="403"/>
      <c r="Q110" s="404"/>
      <c r="R110" s="404"/>
      <c r="S110" s="404"/>
      <c r="T110" s="404"/>
      <c r="U110" s="404"/>
      <c r="V110" s="404"/>
      <c r="W110" s="404"/>
      <c r="X110" s="404"/>
      <c r="Y110" s="404"/>
      <c r="Z110" s="404"/>
      <c r="AA110" s="404"/>
      <c r="AB110" s="404"/>
      <c r="AC110" s="404"/>
      <c r="AD110" s="404"/>
      <c r="AE110" s="404"/>
      <c r="AF110" s="404"/>
      <c r="AG110" s="404"/>
      <c r="AH110" s="404"/>
      <c r="AI110" s="404"/>
      <c r="AJ110" s="404"/>
      <c r="AK110" s="404"/>
      <c r="AL110" s="404"/>
    </row>
    <row r="111" spans="1:38" s="19" customFormat="1" ht="12.75">
      <c r="A111" s="551">
        <v>412</v>
      </c>
      <c r="B111" s="478" t="s">
        <v>99</v>
      </c>
      <c r="C111" s="552">
        <f>C112+C113</f>
        <v>50000</v>
      </c>
      <c r="D111" s="496">
        <f>D112+D113</f>
        <v>25000</v>
      </c>
      <c r="E111" s="497">
        <f>E112+E113</f>
        <v>75000</v>
      </c>
      <c r="F111" s="403"/>
      <c r="G111" s="403"/>
      <c r="H111" s="403"/>
      <c r="I111" s="403"/>
      <c r="J111" s="403"/>
      <c r="K111" s="403"/>
      <c r="L111" s="403"/>
      <c r="M111" s="403"/>
      <c r="N111" s="403"/>
      <c r="O111" s="403"/>
      <c r="P111" s="403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  <c r="AA111" s="404"/>
      <c r="AB111" s="404"/>
      <c r="AC111" s="404"/>
      <c r="AD111" s="404"/>
      <c r="AE111" s="404"/>
      <c r="AF111" s="404"/>
      <c r="AG111" s="404"/>
      <c r="AH111" s="404"/>
      <c r="AI111" s="404"/>
      <c r="AJ111" s="404"/>
      <c r="AK111" s="404"/>
      <c r="AL111" s="404"/>
    </row>
    <row r="112" spans="1:38" s="19" customFormat="1" ht="12.75">
      <c r="A112" s="456">
        <v>412</v>
      </c>
      <c r="B112" s="457" t="s">
        <v>231</v>
      </c>
      <c r="C112" s="458">
        <v>50000</v>
      </c>
      <c r="D112" s="485"/>
      <c r="E112" s="487">
        <f>C112+D112</f>
        <v>50000</v>
      </c>
      <c r="F112" s="403"/>
      <c r="G112" s="403"/>
      <c r="H112" s="403"/>
      <c r="I112" s="403"/>
      <c r="J112" s="403"/>
      <c r="K112" s="403"/>
      <c r="L112" s="403"/>
      <c r="M112" s="403"/>
      <c r="N112" s="403"/>
      <c r="O112" s="403"/>
      <c r="P112" s="403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  <c r="AA112" s="404"/>
      <c r="AB112" s="404"/>
      <c r="AC112" s="404"/>
      <c r="AD112" s="404"/>
      <c r="AE112" s="404"/>
      <c r="AF112" s="404"/>
      <c r="AG112" s="404"/>
      <c r="AH112" s="404"/>
      <c r="AI112" s="404"/>
      <c r="AJ112" s="404"/>
      <c r="AK112" s="404"/>
      <c r="AL112" s="404"/>
    </row>
    <row r="113" spans="1:38" s="19" customFormat="1" ht="21.75">
      <c r="A113" s="553">
        <v>412</v>
      </c>
      <c r="B113" s="457" t="s">
        <v>232</v>
      </c>
      <c r="C113" s="458"/>
      <c r="D113" s="486">
        <v>25000</v>
      </c>
      <c r="E113" s="487">
        <f>C113+D113</f>
        <v>25000</v>
      </c>
      <c r="F113" s="403"/>
      <c r="G113" s="403"/>
      <c r="H113" s="403"/>
      <c r="I113" s="403"/>
      <c r="J113" s="403"/>
      <c r="K113" s="403"/>
      <c r="L113" s="403"/>
      <c r="M113" s="403"/>
      <c r="N113" s="403"/>
      <c r="O113" s="403"/>
      <c r="P113" s="403"/>
      <c r="Q113" s="404"/>
      <c r="R113" s="404"/>
      <c r="S113" s="404"/>
      <c r="T113" s="404"/>
      <c r="U113" s="404"/>
      <c r="V113" s="404"/>
      <c r="W113" s="404"/>
      <c r="X113" s="404"/>
      <c r="Y113" s="404"/>
      <c r="Z113" s="404"/>
      <c r="AA113" s="404"/>
      <c r="AB113" s="404"/>
      <c r="AC113" s="404"/>
      <c r="AD113" s="404"/>
      <c r="AE113" s="404"/>
      <c r="AF113" s="404"/>
      <c r="AG113" s="404"/>
      <c r="AH113" s="404"/>
      <c r="AI113" s="404"/>
      <c r="AJ113" s="404"/>
      <c r="AK113" s="404"/>
      <c r="AL113" s="404"/>
    </row>
    <row r="114" spans="1:38" s="19" customFormat="1" ht="12.75">
      <c r="A114" s="554" t="s">
        <v>233</v>
      </c>
      <c r="B114" s="555"/>
      <c r="C114" s="421">
        <f>C115+C122+C129</f>
        <v>153000</v>
      </c>
      <c r="D114" s="188">
        <f>D115+D122+D129</f>
        <v>117000</v>
      </c>
      <c r="E114" s="556">
        <f>E115+E122+E129</f>
        <v>270000</v>
      </c>
      <c r="F114" s="403"/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  <c r="Q114" s="404"/>
      <c r="R114" s="404"/>
      <c r="S114" s="404"/>
      <c r="T114" s="404"/>
      <c r="U114" s="404"/>
      <c r="V114" s="404"/>
      <c r="W114" s="404"/>
      <c r="X114" s="404"/>
      <c r="Y114" s="404"/>
      <c r="Z114" s="404"/>
      <c r="AA114" s="404"/>
      <c r="AB114" s="404"/>
      <c r="AC114" s="404"/>
      <c r="AD114" s="404"/>
      <c r="AE114" s="404"/>
      <c r="AF114" s="404"/>
      <c r="AG114" s="404"/>
      <c r="AH114" s="404"/>
      <c r="AI114" s="404"/>
      <c r="AJ114" s="404"/>
      <c r="AK114" s="404"/>
      <c r="AL114" s="404"/>
    </row>
    <row r="115" spans="1:38" s="19" customFormat="1" ht="12.75">
      <c r="A115" s="557" t="s">
        <v>234</v>
      </c>
      <c r="B115" s="558" t="s">
        <v>235</v>
      </c>
      <c r="C115" s="424">
        <f>C118</f>
        <v>30000</v>
      </c>
      <c r="D115" s="522">
        <f>D118</f>
        <v>7000</v>
      </c>
      <c r="E115" s="523">
        <f>E118</f>
        <v>37000</v>
      </c>
      <c r="F115" s="403"/>
      <c r="G115" s="403"/>
      <c r="H115" s="403"/>
      <c r="I115" s="403"/>
      <c r="J115" s="403"/>
      <c r="K115" s="403"/>
      <c r="L115" s="403"/>
      <c r="M115" s="403"/>
      <c r="N115" s="403"/>
      <c r="O115" s="403"/>
      <c r="P115" s="403"/>
      <c r="Q115" s="404"/>
      <c r="R115" s="404"/>
      <c r="S115" s="404"/>
      <c r="T115" s="404"/>
      <c r="U115" s="404"/>
      <c r="V115" s="404"/>
      <c r="W115" s="404"/>
      <c r="X115" s="404"/>
      <c r="Y115" s="404"/>
      <c r="Z115" s="404"/>
      <c r="AA115" s="404"/>
      <c r="AB115" s="404"/>
      <c r="AC115" s="404"/>
      <c r="AD115" s="404"/>
      <c r="AE115" s="404"/>
      <c r="AF115" s="404"/>
      <c r="AG115" s="404"/>
      <c r="AH115" s="404"/>
      <c r="AI115" s="404"/>
      <c r="AJ115" s="404"/>
      <c r="AK115" s="404"/>
      <c r="AL115" s="404"/>
    </row>
    <row r="116" spans="1:38" s="19" customFormat="1" ht="12.75">
      <c r="A116" s="559"/>
      <c r="B116" s="423" t="s">
        <v>144</v>
      </c>
      <c r="C116" s="560"/>
      <c r="D116" s="561"/>
      <c r="E116" s="562"/>
      <c r="F116" s="403"/>
      <c r="G116" s="403"/>
      <c r="H116" s="403"/>
      <c r="I116" s="403"/>
      <c r="J116" s="403"/>
      <c r="K116" s="403"/>
      <c r="L116" s="403"/>
      <c r="M116" s="403"/>
      <c r="N116" s="403"/>
      <c r="O116" s="403"/>
      <c r="P116" s="403"/>
      <c r="Q116" s="404"/>
      <c r="R116" s="404"/>
      <c r="S116" s="404"/>
      <c r="T116" s="404"/>
      <c r="U116" s="404"/>
      <c r="V116" s="404"/>
      <c r="W116" s="404"/>
      <c r="X116" s="404"/>
      <c r="Y116" s="404"/>
      <c r="Z116" s="404"/>
      <c r="AA116" s="404"/>
      <c r="AB116" s="404"/>
      <c r="AC116" s="404"/>
      <c r="AD116" s="404"/>
      <c r="AE116" s="404"/>
      <c r="AF116" s="404"/>
      <c r="AG116" s="404"/>
      <c r="AH116" s="404"/>
      <c r="AI116" s="404"/>
      <c r="AJ116" s="404"/>
      <c r="AK116" s="404"/>
      <c r="AL116" s="404"/>
    </row>
    <row r="117" spans="1:38" s="529" customFormat="1" ht="12.75">
      <c r="A117" s="563" t="s">
        <v>236</v>
      </c>
      <c r="B117" s="428" t="s">
        <v>125</v>
      </c>
      <c r="C117" s="564"/>
      <c r="D117" s="485"/>
      <c r="E117" s="482"/>
      <c r="F117" s="403"/>
      <c r="G117" s="403"/>
      <c r="H117" s="403"/>
      <c r="I117" s="403"/>
      <c r="J117" s="403"/>
      <c r="K117" s="403"/>
      <c r="L117" s="403"/>
      <c r="M117" s="403"/>
      <c r="N117" s="403"/>
      <c r="O117" s="403"/>
      <c r="P117" s="403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4"/>
      <c r="AL117" s="404"/>
    </row>
    <row r="118" spans="1:38" s="19" customFormat="1" ht="12.75">
      <c r="A118" s="472">
        <v>3</v>
      </c>
      <c r="B118" s="433" t="s">
        <v>126</v>
      </c>
      <c r="C118" s="434">
        <f aca="true" t="shared" si="3" ref="C118:E120">C119</f>
        <v>30000</v>
      </c>
      <c r="D118" s="474">
        <f t="shared" si="3"/>
        <v>7000</v>
      </c>
      <c r="E118" s="436">
        <f t="shared" si="3"/>
        <v>37000</v>
      </c>
      <c r="F118" s="403"/>
      <c r="G118" s="403"/>
      <c r="H118" s="403"/>
      <c r="I118" s="403"/>
      <c r="J118" s="403"/>
      <c r="K118" s="403"/>
      <c r="L118" s="403"/>
      <c r="M118" s="403"/>
      <c r="N118" s="403"/>
      <c r="O118" s="403"/>
      <c r="P118" s="403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404"/>
      <c r="AL118" s="404"/>
    </row>
    <row r="119" spans="1:38" s="19" customFormat="1" ht="12.75">
      <c r="A119" s="437">
        <v>32</v>
      </c>
      <c r="B119" s="438" t="s">
        <v>77</v>
      </c>
      <c r="C119" s="439">
        <f t="shared" si="3"/>
        <v>30000</v>
      </c>
      <c r="D119" s="440">
        <f t="shared" si="3"/>
        <v>7000</v>
      </c>
      <c r="E119" s="441">
        <f t="shared" si="3"/>
        <v>37000</v>
      </c>
      <c r="F119" s="403"/>
      <c r="G119" s="403"/>
      <c r="H119" s="403"/>
      <c r="I119" s="403"/>
      <c r="J119" s="403"/>
      <c r="K119" s="403"/>
      <c r="L119" s="403"/>
      <c r="M119" s="403"/>
      <c r="N119" s="403"/>
      <c r="O119" s="403"/>
      <c r="P119" s="403"/>
      <c r="Q119" s="404"/>
      <c r="R119" s="404"/>
      <c r="S119" s="404"/>
      <c r="T119" s="404"/>
      <c r="U119" s="404"/>
      <c r="V119" s="404"/>
      <c r="W119" s="404"/>
      <c r="X119" s="404"/>
      <c r="Y119" s="404"/>
      <c r="Z119" s="404"/>
      <c r="AA119" s="404"/>
      <c r="AB119" s="404"/>
      <c r="AC119" s="404"/>
      <c r="AD119" s="404"/>
      <c r="AE119" s="404"/>
      <c r="AF119" s="404"/>
      <c r="AG119" s="404"/>
      <c r="AH119" s="404"/>
      <c r="AI119" s="404"/>
      <c r="AJ119" s="404"/>
      <c r="AK119" s="404"/>
      <c r="AL119" s="404"/>
    </row>
    <row r="120" spans="1:38" s="19" customFormat="1" ht="12.75">
      <c r="A120" s="565">
        <v>323</v>
      </c>
      <c r="B120" s="566" t="s">
        <v>127</v>
      </c>
      <c r="C120" s="552">
        <f t="shared" si="3"/>
        <v>30000</v>
      </c>
      <c r="D120" s="479">
        <f t="shared" si="3"/>
        <v>7000</v>
      </c>
      <c r="E120" s="480">
        <f>C120+D120</f>
        <v>37000</v>
      </c>
      <c r="F120" s="403"/>
      <c r="G120" s="403"/>
      <c r="H120" s="403"/>
      <c r="I120" s="403"/>
      <c r="J120" s="403"/>
      <c r="K120" s="403"/>
      <c r="L120" s="403"/>
      <c r="M120" s="403"/>
      <c r="N120" s="403"/>
      <c r="O120" s="403"/>
      <c r="P120" s="403"/>
      <c r="Q120" s="404"/>
      <c r="R120" s="404"/>
      <c r="S120" s="404"/>
      <c r="T120" s="404"/>
      <c r="U120" s="404"/>
      <c r="V120" s="404"/>
      <c r="W120" s="404"/>
      <c r="X120" s="404"/>
      <c r="Y120" s="404"/>
      <c r="Z120" s="404"/>
      <c r="AA120" s="404"/>
      <c r="AB120" s="404"/>
      <c r="AC120" s="404"/>
      <c r="AD120" s="404"/>
      <c r="AE120" s="404"/>
      <c r="AF120" s="404"/>
      <c r="AG120" s="404"/>
      <c r="AH120" s="404"/>
      <c r="AI120" s="404"/>
      <c r="AJ120" s="404"/>
      <c r="AK120" s="404"/>
      <c r="AL120" s="404"/>
    </row>
    <row r="121" spans="1:38" s="19" customFormat="1" ht="12.75">
      <c r="A121" s="567">
        <v>323</v>
      </c>
      <c r="B121" s="568" t="s">
        <v>127</v>
      </c>
      <c r="C121" s="564">
        <v>30000</v>
      </c>
      <c r="D121" s="485">
        <v>7000</v>
      </c>
      <c r="E121" s="483">
        <f>C121+D121</f>
        <v>37000</v>
      </c>
      <c r="F121" s="403"/>
      <c r="G121" s="403"/>
      <c r="H121" s="403"/>
      <c r="I121" s="403"/>
      <c r="J121" s="403"/>
      <c r="K121" s="403"/>
      <c r="L121" s="403"/>
      <c r="M121" s="403"/>
      <c r="N121" s="403"/>
      <c r="O121" s="403"/>
      <c r="P121" s="403"/>
      <c r="Q121" s="404"/>
      <c r="R121" s="404"/>
      <c r="S121" s="404"/>
      <c r="T121" s="404"/>
      <c r="U121" s="404"/>
      <c r="V121" s="404"/>
      <c r="W121" s="404"/>
      <c r="X121" s="404"/>
      <c r="Y121" s="404"/>
      <c r="Z121" s="404"/>
      <c r="AA121" s="404"/>
      <c r="AB121" s="404"/>
      <c r="AC121" s="404"/>
      <c r="AD121" s="404"/>
      <c r="AE121" s="404"/>
      <c r="AF121" s="404"/>
      <c r="AG121" s="404"/>
      <c r="AH121" s="404"/>
      <c r="AI121" s="404"/>
      <c r="AJ121" s="404"/>
      <c r="AK121" s="404"/>
      <c r="AL121" s="404"/>
    </row>
    <row r="122" spans="1:38" s="19" customFormat="1" ht="12.75">
      <c r="A122" s="557" t="s">
        <v>237</v>
      </c>
      <c r="B122" s="569" t="s">
        <v>238</v>
      </c>
      <c r="C122" s="424">
        <f>C125</f>
        <v>35000</v>
      </c>
      <c r="D122" s="522">
        <f>D125</f>
        <v>0</v>
      </c>
      <c r="E122" s="523">
        <f>E125</f>
        <v>35000</v>
      </c>
      <c r="F122" s="403"/>
      <c r="G122" s="403"/>
      <c r="H122" s="403"/>
      <c r="I122" s="403"/>
      <c r="J122" s="403"/>
      <c r="K122" s="403"/>
      <c r="L122" s="403"/>
      <c r="M122" s="403"/>
      <c r="N122" s="403"/>
      <c r="O122" s="403"/>
      <c r="P122" s="403"/>
      <c r="Q122" s="404"/>
      <c r="R122" s="404"/>
      <c r="S122" s="404"/>
      <c r="T122" s="404"/>
      <c r="U122" s="404"/>
      <c r="V122" s="404"/>
      <c r="W122" s="404"/>
      <c r="X122" s="404"/>
      <c r="Y122" s="404"/>
      <c r="Z122" s="404"/>
      <c r="AA122" s="404"/>
      <c r="AB122" s="404"/>
      <c r="AC122" s="404"/>
      <c r="AD122" s="404"/>
      <c r="AE122" s="404"/>
      <c r="AF122" s="404"/>
      <c r="AG122" s="404"/>
      <c r="AH122" s="404"/>
      <c r="AI122" s="404"/>
      <c r="AJ122" s="404"/>
      <c r="AK122" s="404"/>
      <c r="AL122" s="404"/>
    </row>
    <row r="123" spans="1:38" s="19" customFormat="1" ht="12.75">
      <c r="A123" s="559" t="s">
        <v>239</v>
      </c>
      <c r="B123" s="423" t="s">
        <v>144</v>
      </c>
      <c r="C123" s="424"/>
      <c r="D123" s="522"/>
      <c r="E123" s="523"/>
      <c r="F123" s="403"/>
      <c r="G123" s="403"/>
      <c r="H123" s="403"/>
      <c r="I123" s="403"/>
      <c r="J123" s="403"/>
      <c r="K123" s="403"/>
      <c r="L123" s="403"/>
      <c r="M123" s="403"/>
      <c r="N123" s="403"/>
      <c r="O123" s="403"/>
      <c r="P123" s="403"/>
      <c r="Q123" s="404"/>
      <c r="R123" s="404"/>
      <c r="S123" s="404"/>
      <c r="T123" s="404"/>
      <c r="U123" s="404"/>
      <c r="V123" s="404"/>
      <c r="W123" s="404"/>
      <c r="X123" s="404"/>
      <c r="Y123" s="404"/>
      <c r="Z123" s="404"/>
      <c r="AA123" s="404"/>
      <c r="AB123" s="404"/>
      <c r="AC123" s="404"/>
      <c r="AD123" s="404"/>
      <c r="AE123" s="404"/>
      <c r="AF123" s="404"/>
      <c r="AG123" s="404"/>
      <c r="AH123" s="404"/>
      <c r="AI123" s="404"/>
      <c r="AJ123" s="404"/>
      <c r="AK123" s="404"/>
      <c r="AL123" s="404"/>
    </row>
    <row r="124" spans="1:27" s="19" customFormat="1" ht="11.25">
      <c r="A124" s="563" t="s">
        <v>240</v>
      </c>
      <c r="B124" s="428" t="s">
        <v>146</v>
      </c>
      <c r="C124" s="564"/>
      <c r="D124" s="485"/>
      <c r="E124" s="482"/>
      <c r="F124" s="570"/>
      <c r="G124" s="570"/>
      <c r="H124" s="570"/>
      <c r="I124" s="570"/>
      <c r="J124" s="570"/>
      <c r="K124" s="570"/>
      <c r="L124" s="570"/>
      <c r="M124" s="570"/>
      <c r="N124" s="570"/>
      <c r="O124" s="570"/>
      <c r="P124" s="570"/>
      <c r="Q124" s="571"/>
      <c r="R124" s="571"/>
      <c r="S124" s="571"/>
      <c r="T124" s="571"/>
      <c r="U124" s="571"/>
      <c r="V124" s="571"/>
      <c r="W124" s="571"/>
      <c r="X124" s="571"/>
      <c r="Y124" s="571"/>
      <c r="Z124" s="571"/>
      <c r="AA124" s="571"/>
    </row>
    <row r="125" spans="1:27" s="19" customFormat="1" ht="11.25">
      <c r="A125" s="572">
        <v>4</v>
      </c>
      <c r="B125" s="573" t="s">
        <v>227</v>
      </c>
      <c r="C125" s="434">
        <f aca="true" t="shared" si="4" ref="C125:E127">C126</f>
        <v>35000</v>
      </c>
      <c r="D125" s="474">
        <f t="shared" si="4"/>
        <v>0</v>
      </c>
      <c r="E125" s="436">
        <f t="shared" si="4"/>
        <v>35000</v>
      </c>
      <c r="F125" s="570"/>
      <c r="G125" s="570"/>
      <c r="H125" s="570"/>
      <c r="I125" s="570"/>
      <c r="J125" s="570"/>
      <c r="K125" s="570"/>
      <c r="L125" s="570"/>
      <c r="M125" s="570"/>
      <c r="N125" s="570"/>
      <c r="O125" s="570"/>
      <c r="P125" s="570"/>
      <c r="Q125" s="571"/>
      <c r="R125" s="571"/>
      <c r="S125" s="571"/>
      <c r="T125" s="571"/>
      <c r="U125" s="571"/>
      <c r="V125" s="571"/>
      <c r="W125" s="571"/>
      <c r="X125" s="571"/>
      <c r="Y125" s="571"/>
      <c r="Z125" s="571"/>
      <c r="AA125" s="571"/>
    </row>
    <row r="126" spans="1:27" s="19" customFormat="1" ht="11.25">
      <c r="A126" s="574">
        <v>42</v>
      </c>
      <c r="B126" s="575" t="s">
        <v>241</v>
      </c>
      <c r="C126" s="439">
        <f t="shared" si="4"/>
        <v>35000</v>
      </c>
      <c r="D126" s="440">
        <f t="shared" si="4"/>
        <v>0</v>
      </c>
      <c r="E126" s="441">
        <f t="shared" si="4"/>
        <v>35000</v>
      </c>
      <c r="F126" s="570"/>
      <c r="G126" s="570"/>
      <c r="H126" s="570"/>
      <c r="I126" s="570"/>
      <c r="J126" s="570"/>
      <c r="K126" s="570"/>
      <c r="L126" s="570"/>
      <c r="M126" s="570"/>
      <c r="N126" s="570"/>
      <c r="O126" s="570"/>
      <c r="P126" s="570"/>
      <c r="Q126" s="571"/>
      <c r="R126" s="571"/>
      <c r="S126" s="571"/>
      <c r="T126" s="571"/>
      <c r="U126" s="571"/>
      <c r="V126" s="571"/>
      <c r="W126" s="571"/>
      <c r="X126" s="571"/>
      <c r="Y126" s="571"/>
      <c r="Z126" s="571"/>
      <c r="AA126" s="571"/>
    </row>
    <row r="127" spans="1:27" s="577" customFormat="1" ht="11.25">
      <c r="A127" s="576">
        <v>421</v>
      </c>
      <c r="B127" s="566" t="s">
        <v>101</v>
      </c>
      <c r="C127" s="552">
        <f t="shared" si="4"/>
        <v>35000</v>
      </c>
      <c r="D127" s="496">
        <f t="shared" si="4"/>
        <v>0</v>
      </c>
      <c r="E127" s="497">
        <f t="shared" si="4"/>
        <v>35000</v>
      </c>
      <c r="F127" s="570"/>
      <c r="G127" s="570"/>
      <c r="H127" s="570"/>
      <c r="I127" s="570"/>
      <c r="J127" s="570"/>
      <c r="K127" s="570"/>
      <c r="L127" s="570"/>
      <c r="M127" s="570"/>
      <c r="N127" s="570"/>
      <c r="O127" s="570"/>
      <c r="P127" s="570"/>
      <c r="Q127" s="571"/>
      <c r="R127" s="571"/>
      <c r="S127" s="571"/>
      <c r="T127" s="571"/>
      <c r="U127" s="571"/>
      <c r="V127" s="571"/>
      <c r="W127" s="571"/>
      <c r="X127" s="571"/>
      <c r="Y127" s="571"/>
      <c r="Z127" s="571"/>
      <c r="AA127" s="571"/>
    </row>
    <row r="128" spans="1:27" s="19" customFormat="1" ht="11.25">
      <c r="A128" s="427">
        <v>421</v>
      </c>
      <c r="B128" s="428" t="s">
        <v>101</v>
      </c>
      <c r="C128" s="564">
        <v>35000</v>
      </c>
      <c r="D128" s="485">
        <v>0</v>
      </c>
      <c r="E128" s="483">
        <f>C128+D128</f>
        <v>35000</v>
      </c>
      <c r="F128" s="570"/>
      <c r="G128" s="570"/>
      <c r="H128" s="570"/>
      <c r="I128" s="570"/>
      <c r="J128" s="570"/>
      <c r="K128" s="570"/>
      <c r="L128" s="570"/>
      <c r="M128" s="570"/>
      <c r="N128" s="570"/>
      <c r="O128" s="570"/>
      <c r="P128" s="570"/>
      <c r="Q128" s="571"/>
      <c r="R128" s="571"/>
      <c r="S128" s="571"/>
      <c r="T128" s="571"/>
      <c r="U128" s="571"/>
      <c r="V128" s="571"/>
      <c r="W128" s="571"/>
      <c r="X128" s="571"/>
      <c r="Y128" s="571"/>
      <c r="Z128" s="571"/>
      <c r="AA128" s="571"/>
    </row>
    <row r="129" spans="1:27" s="19" customFormat="1" ht="12.75">
      <c r="A129" s="557" t="s">
        <v>237</v>
      </c>
      <c r="B129" s="569" t="s">
        <v>242</v>
      </c>
      <c r="C129" s="424">
        <f>C132</f>
        <v>88000</v>
      </c>
      <c r="D129" s="522">
        <f>D132</f>
        <v>110000</v>
      </c>
      <c r="E129" s="523">
        <f>E132</f>
        <v>198000</v>
      </c>
      <c r="F129" s="570"/>
      <c r="G129" s="570"/>
      <c r="H129" s="570"/>
      <c r="I129" s="570"/>
      <c r="J129" s="570"/>
      <c r="K129" s="570"/>
      <c r="L129" s="570"/>
      <c r="M129" s="570"/>
      <c r="N129" s="570"/>
      <c r="O129" s="570"/>
      <c r="P129" s="570"/>
      <c r="Q129" s="571"/>
      <c r="R129" s="571"/>
      <c r="S129" s="571"/>
      <c r="T129" s="571"/>
      <c r="U129" s="571"/>
      <c r="V129" s="571"/>
      <c r="W129" s="571"/>
      <c r="X129" s="571"/>
      <c r="Y129" s="571"/>
      <c r="Z129" s="571"/>
      <c r="AA129" s="571"/>
    </row>
    <row r="130" spans="1:27" s="529" customFormat="1" ht="12.75">
      <c r="A130" s="559" t="s">
        <v>243</v>
      </c>
      <c r="B130" s="423" t="s">
        <v>144</v>
      </c>
      <c r="C130" s="424"/>
      <c r="D130" s="522"/>
      <c r="E130" s="523"/>
      <c r="F130" s="570"/>
      <c r="G130" s="570"/>
      <c r="H130" s="570"/>
      <c r="I130" s="570"/>
      <c r="J130" s="570"/>
      <c r="K130" s="570"/>
      <c r="L130" s="570"/>
      <c r="M130" s="570"/>
      <c r="N130" s="570"/>
      <c r="O130" s="570"/>
      <c r="P130" s="570"/>
      <c r="Q130" s="571"/>
      <c r="R130" s="571"/>
      <c r="S130" s="571"/>
      <c r="T130" s="571"/>
      <c r="U130" s="571"/>
      <c r="V130" s="571"/>
      <c r="W130" s="571"/>
      <c r="X130" s="571"/>
      <c r="Y130" s="571"/>
      <c r="Z130" s="571"/>
      <c r="AA130" s="571"/>
    </row>
    <row r="131" spans="1:27" s="529" customFormat="1" ht="11.25">
      <c r="A131" s="563" t="s">
        <v>240</v>
      </c>
      <c r="B131" s="428" t="s">
        <v>146</v>
      </c>
      <c r="C131" s="564"/>
      <c r="D131" s="485"/>
      <c r="E131" s="483"/>
      <c r="F131" s="570"/>
      <c r="G131" s="570"/>
      <c r="H131" s="570"/>
      <c r="I131" s="570"/>
      <c r="J131" s="570"/>
      <c r="K131" s="570"/>
      <c r="L131" s="570"/>
      <c r="M131" s="570"/>
      <c r="N131" s="570"/>
      <c r="O131" s="570"/>
      <c r="P131" s="570"/>
      <c r="Q131" s="571"/>
      <c r="R131" s="571"/>
      <c r="S131" s="571"/>
      <c r="T131" s="571"/>
      <c r="U131" s="571"/>
      <c r="V131" s="571"/>
      <c r="W131" s="571"/>
      <c r="X131" s="571"/>
      <c r="Y131" s="571"/>
      <c r="Z131" s="571"/>
      <c r="AA131" s="571"/>
    </row>
    <row r="132" spans="1:27" s="102" customFormat="1" ht="12.75">
      <c r="A132" s="572">
        <v>4</v>
      </c>
      <c r="B132" s="573" t="s">
        <v>227</v>
      </c>
      <c r="C132" s="434">
        <f aca="true" t="shared" si="5" ref="C132:E134">C133</f>
        <v>88000</v>
      </c>
      <c r="D132" s="474">
        <f t="shared" si="5"/>
        <v>110000</v>
      </c>
      <c r="E132" s="436">
        <f t="shared" si="5"/>
        <v>198000</v>
      </c>
      <c r="F132" s="570"/>
      <c r="G132" s="570"/>
      <c r="H132" s="570"/>
      <c r="I132" s="570"/>
      <c r="J132" s="570"/>
      <c r="K132" s="570"/>
      <c r="L132" s="570"/>
      <c r="M132" s="570"/>
      <c r="N132" s="570"/>
      <c r="O132" s="570"/>
      <c r="P132" s="570"/>
      <c r="Q132" s="571"/>
      <c r="R132" s="571"/>
      <c r="S132" s="571"/>
      <c r="T132" s="571"/>
      <c r="U132" s="571"/>
      <c r="V132" s="571"/>
      <c r="W132" s="571"/>
      <c r="X132" s="571"/>
      <c r="Y132" s="571"/>
      <c r="Z132" s="571"/>
      <c r="AA132" s="571"/>
    </row>
    <row r="133" spans="1:27" s="102" customFormat="1" ht="12.75">
      <c r="A133" s="574">
        <v>42</v>
      </c>
      <c r="B133" s="575" t="s">
        <v>241</v>
      </c>
      <c r="C133" s="439">
        <f t="shared" si="5"/>
        <v>88000</v>
      </c>
      <c r="D133" s="440">
        <f t="shared" si="5"/>
        <v>110000</v>
      </c>
      <c r="E133" s="441">
        <f t="shared" si="5"/>
        <v>198000</v>
      </c>
      <c r="F133" s="570"/>
      <c r="G133" s="570"/>
      <c r="H133" s="570"/>
      <c r="I133" s="570"/>
      <c r="J133" s="570"/>
      <c r="K133" s="570"/>
      <c r="L133" s="570"/>
      <c r="M133" s="570"/>
      <c r="N133" s="570"/>
      <c r="O133" s="570"/>
      <c r="P133" s="570"/>
      <c r="Q133" s="571"/>
      <c r="R133" s="571"/>
      <c r="S133" s="571"/>
      <c r="T133" s="571"/>
      <c r="U133" s="571"/>
      <c r="V133" s="571"/>
      <c r="W133" s="571"/>
      <c r="X133" s="571"/>
      <c r="Y133" s="571"/>
      <c r="Z133" s="571"/>
      <c r="AA133" s="571"/>
    </row>
    <row r="134" spans="1:27" ht="12.75">
      <c r="A134" s="576">
        <v>421</v>
      </c>
      <c r="B134" s="566" t="s">
        <v>101</v>
      </c>
      <c r="C134" s="552">
        <f t="shared" si="5"/>
        <v>88000</v>
      </c>
      <c r="D134" s="496">
        <f t="shared" si="5"/>
        <v>110000</v>
      </c>
      <c r="E134" s="497">
        <f t="shared" si="5"/>
        <v>198000</v>
      </c>
      <c r="F134" s="570"/>
      <c r="G134" s="570"/>
      <c r="H134" s="570"/>
      <c r="I134" s="570"/>
      <c r="J134" s="570"/>
      <c r="K134" s="570"/>
      <c r="L134" s="570"/>
      <c r="M134" s="570"/>
      <c r="N134" s="570"/>
      <c r="O134" s="570"/>
      <c r="P134" s="570"/>
      <c r="Q134" s="571"/>
      <c r="R134" s="571"/>
      <c r="S134" s="571"/>
      <c r="T134" s="571"/>
      <c r="U134" s="571"/>
      <c r="V134" s="571"/>
      <c r="W134" s="571"/>
      <c r="X134" s="571"/>
      <c r="Y134" s="571"/>
      <c r="Z134" s="571"/>
      <c r="AA134" s="571"/>
    </row>
    <row r="135" spans="1:27" ht="12.75">
      <c r="A135" s="427">
        <v>421</v>
      </c>
      <c r="B135" s="428" t="s">
        <v>101</v>
      </c>
      <c r="C135" s="564">
        <v>88000</v>
      </c>
      <c r="D135" s="510">
        <v>110000</v>
      </c>
      <c r="E135" s="484">
        <f>C135+D135</f>
        <v>198000</v>
      </c>
      <c r="F135" s="570"/>
      <c r="G135" s="570"/>
      <c r="H135" s="570"/>
      <c r="I135" s="570"/>
      <c r="J135" s="570"/>
      <c r="K135" s="570"/>
      <c r="L135" s="570"/>
      <c r="M135" s="570"/>
      <c r="N135" s="570"/>
      <c r="O135" s="570"/>
      <c r="P135" s="570"/>
      <c r="Q135" s="571"/>
      <c r="R135" s="571"/>
      <c r="S135" s="571"/>
      <c r="T135" s="571"/>
      <c r="U135" s="571"/>
      <c r="V135" s="571"/>
      <c r="W135" s="571"/>
      <c r="X135" s="571"/>
      <c r="Y135" s="571"/>
      <c r="Z135" s="571"/>
      <c r="AA135" s="571"/>
    </row>
    <row r="136" spans="1:27" s="491" customFormat="1" ht="12.75">
      <c r="A136" s="578" t="s">
        <v>244</v>
      </c>
      <c r="B136" s="579"/>
      <c r="C136" s="580">
        <f>C137+C144</f>
        <v>1108000</v>
      </c>
      <c r="D136" s="188">
        <f>D137+D144</f>
        <v>-145000</v>
      </c>
      <c r="E136" s="556">
        <f>E137+E144</f>
        <v>963000</v>
      </c>
      <c r="F136" s="570"/>
      <c r="G136" s="570"/>
      <c r="H136" s="570"/>
      <c r="I136" s="570"/>
      <c r="J136" s="570"/>
      <c r="K136" s="570"/>
      <c r="L136" s="570"/>
      <c r="M136" s="570"/>
      <c r="N136" s="570"/>
      <c r="O136" s="570"/>
      <c r="P136" s="570"/>
      <c r="Q136" s="571"/>
      <c r="R136" s="571"/>
      <c r="S136" s="571"/>
      <c r="T136" s="571"/>
      <c r="U136" s="571"/>
      <c r="V136" s="571"/>
      <c r="W136" s="571"/>
      <c r="X136" s="571"/>
      <c r="Y136" s="571"/>
      <c r="Z136" s="571"/>
      <c r="AA136" s="571"/>
    </row>
    <row r="137" spans="1:27" s="491" customFormat="1" ht="12.75">
      <c r="A137" s="581" t="s">
        <v>237</v>
      </c>
      <c r="B137" s="569" t="s">
        <v>245</v>
      </c>
      <c r="C137" s="426">
        <f>C140</f>
        <v>850000</v>
      </c>
      <c r="D137" s="522">
        <f>D140</f>
        <v>0</v>
      </c>
      <c r="E137" s="523">
        <f>E140</f>
        <v>850000</v>
      </c>
      <c r="F137" s="570"/>
      <c r="G137" s="570"/>
      <c r="H137" s="570"/>
      <c r="I137" s="570"/>
      <c r="J137" s="570"/>
      <c r="K137" s="570"/>
      <c r="L137" s="570"/>
      <c r="M137" s="570"/>
      <c r="N137" s="570"/>
      <c r="O137" s="570"/>
      <c r="P137" s="570"/>
      <c r="Q137" s="571"/>
      <c r="R137" s="571"/>
      <c r="S137" s="571"/>
      <c r="T137" s="571"/>
      <c r="U137" s="571"/>
      <c r="V137" s="571"/>
      <c r="W137" s="571"/>
      <c r="X137" s="571"/>
      <c r="Y137" s="571"/>
      <c r="Z137" s="571"/>
      <c r="AA137" s="571"/>
    </row>
    <row r="138" spans="1:27" ht="12.75">
      <c r="A138" s="559" t="s">
        <v>246</v>
      </c>
      <c r="B138" s="423" t="s">
        <v>247</v>
      </c>
      <c r="C138" s="424"/>
      <c r="D138" s="522"/>
      <c r="E138" s="523"/>
      <c r="F138" s="570"/>
      <c r="G138" s="570"/>
      <c r="H138" s="570"/>
      <c r="I138" s="570"/>
      <c r="J138" s="570"/>
      <c r="K138" s="570"/>
      <c r="L138" s="570"/>
      <c r="M138" s="570"/>
      <c r="N138" s="570"/>
      <c r="O138" s="570"/>
      <c r="P138" s="570"/>
      <c r="Q138" s="571"/>
      <c r="R138" s="571"/>
      <c r="S138" s="571"/>
      <c r="T138" s="571"/>
      <c r="U138" s="571"/>
      <c r="V138" s="571"/>
      <c r="W138" s="571"/>
      <c r="X138" s="571"/>
      <c r="Y138" s="571"/>
      <c r="Z138" s="571"/>
      <c r="AA138" s="571"/>
    </row>
    <row r="139" spans="1:27" ht="12.75">
      <c r="A139" s="563" t="s">
        <v>240</v>
      </c>
      <c r="B139" s="428" t="s">
        <v>146</v>
      </c>
      <c r="C139" s="429"/>
      <c r="D139" s="582"/>
      <c r="E139" s="381"/>
      <c r="F139" s="570"/>
      <c r="G139" s="570"/>
      <c r="H139" s="570"/>
      <c r="I139" s="570"/>
      <c r="J139" s="570"/>
      <c r="K139" s="570"/>
      <c r="L139" s="570"/>
      <c r="M139" s="570"/>
      <c r="N139" s="570"/>
      <c r="O139" s="570"/>
      <c r="P139" s="570"/>
      <c r="Q139" s="571"/>
      <c r="R139" s="571"/>
      <c r="S139" s="571"/>
      <c r="T139" s="571"/>
      <c r="U139" s="571"/>
      <c r="V139" s="571"/>
      <c r="W139" s="571"/>
      <c r="X139" s="571"/>
      <c r="Y139" s="571"/>
      <c r="Z139" s="571"/>
      <c r="AA139" s="571"/>
    </row>
    <row r="140" spans="1:27" s="491" customFormat="1" ht="12.75">
      <c r="A140" s="572">
        <v>4</v>
      </c>
      <c r="B140" s="573" t="s">
        <v>227</v>
      </c>
      <c r="C140" s="434">
        <f aca="true" t="shared" si="6" ref="C140:E142">C141</f>
        <v>850000</v>
      </c>
      <c r="D140" s="474">
        <f t="shared" si="6"/>
        <v>0</v>
      </c>
      <c r="E140" s="436">
        <f t="shared" si="6"/>
        <v>850000</v>
      </c>
      <c r="F140" s="570"/>
      <c r="G140" s="570"/>
      <c r="H140" s="570"/>
      <c r="I140" s="570"/>
      <c r="J140" s="570"/>
      <c r="K140" s="570"/>
      <c r="L140" s="570"/>
      <c r="M140" s="570"/>
      <c r="N140" s="570"/>
      <c r="O140" s="570"/>
      <c r="P140" s="570"/>
      <c r="Q140" s="571"/>
      <c r="R140" s="571"/>
      <c r="S140" s="571"/>
      <c r="T140" s="571"/>
      <c r="U140" s="571"/>
      <c r="V140" s="571"/>
      <c r="W140" s="571"/>
      <c r="X140" s="571"/>
      <c r="Y140" s="571"/>
      <c r="Z140" s="571"/>
      <c r="AA140" s="571"/>
    </row>
    <row r="141" spans="1:27" ht="12.75">
      <c r="A141" s="574">
        <v>42</v>
      </c>
      <c r="B141" s="575" t="s">
        <v>241</v>
      </c>
      <c r="C141" s="439">
        <f t="shared" si="6"/>
        <v>850000</v>
      </c>
      <c r="D141" s="440">
        <f t="shared" si="6"/>
        <v>0</v>
      </c>
      <c r="E141" s="441">
        <f t="shared" si="6"/>
        <v>850000</v>
      </c>
      <c r="F141" s="570"/>
      <c r="G141" s="570"/>
      <c r="H141" s="570"/>
      <c r="I141" s="570"/>
      <c r="J141" s="570"/>
      <c r="K141" s="570"/>
      <c r="L141" s="570"/>
      <c r="M141" s="570"/>
      <c r="N141" s="570"/>
      <c r="O141" s="570"/>
      <c r="P141" s="570"/>
      <c r="Q141" s="571"/>
      <c r="R141" s="571"/>
      <c r="S141" s="571"/>
      <c r="T141" s="571"/>
      <c r="U141" s="571"/>
      <c r="V141" s="571"/>
      <c r="W141" s="571"/>
      <c r="X141" s="571"/>
      <c r="Y141" s="571"/>
      <c r="Z141" s="571"/>
      <c r="AA141" s="571"/>
    </row>
    <row r="142" spans="1:27" s="68" customFormat="1" ht="12.75">
      <c r="A142" s="576">
        <v>421</v>
      </c>
      <c r="B142" s="566" t="s">
        <v>101</v>
      </c>
      <c r="C142" s="552">
        <f t="shared" si="6"/>
        <v>850000</v>
      </c>
      <c r="D142" s="496">
        <f t="shared" si="6"/>
        <v>0</v>
      </c>
      <c r="E142" s="497">
        <f t="shared" si="6"/>
        <v>850000</v>
      </c>
      <c r="F142" s="570"/>
      <c r="G142" s="570"/>
      <c r="H142" s="570"/>
      <c r="I142" s="570"/>
      <c r="J142" s="570"/>
      <c r="K142" s="570"/>
      <c r="L142" s="570"/>
      <c r="M142" s="570"/>
      <c r="N142" s="570"/>
      <c r="O142" s="570"/>
      <c r="P142" s="570"/>
      <c r="Q142" s="571"/>
      <c r="R142" s="571"/>
      <c r="S142" s="571"/>
      <c r="T142" s="571"/>
      <c r="U142" s="571"/>
      <c r="V142" s="571"/>
      <c r="W142" s="571"/>
      <c r="X142" s="571"/>
      <c r="Y142" s="571"/>
      <c r="Z142" s="571"/>
      <c r="AA142" s="571"/>
    </row>
    <row r="143" spans="1:27" s="68" customFormat="1" ht="12.75">
      <c r="A143" s="427">
        <v>421</v>
      </c>
      <c r="B143" s="428" t="s">
        <v>101</v>
      </c>
      <c r="C143" s="564">
        <v>850000</v>
      </c>
      <c r="D143" s="486">
        <v>0</v>
      </c>
      <c r="E143" s="487">
        <f>C143+D143</f>
        <v>850000</v>
      </c>
      <c r="F143" s="570"/>
      <c r="G143" s="570"/>
      <c r="H143" s="570"/>
      <c r="I143" s="570"/>
      <c r="J143" s="570"/>
      <c r="K143" s="570"/>
      <c r="L143" s="570"/>
      <c r="M143" s="570"/>
      <c r="N143" s="570"/>
      <c r="O143" s="570"/>
      <c r="P143" s="570"/>
      <c r="Q143" s="571"/>
      <c r="R143" s="571"/>
      <c r="S143" s="571"/>
      <c r="T143" s="571"/>
      <c r="U143" s="571"/>
      <c r="V143" s="571"/>
      <c r="W143" s="571"/>
      <c r="X143" s="571"/>
      <c r="Y143" s="571"/>
      <c r="Z143" s="571"/>
      <c r="AA143" s="571"/>
    </row>
    <row r="144" spans="1:27" s="68" customFormat="1" ht="12.75">
      <c r="A144" s="557" t="s">
        <v>237</v>
      </c>
      <c r="B144" s="569" t="s">
        <v>248</v>
      </c>
      <c r="C144" s="424">
        <f>C147</f>
        <v>258000</v>
      </c>
      <c r="D144" s="522">
        <f>D147</f>
        <v>-145000</v>
      </c>
      <c r="E144" s="523">
        <f>E147</f>
        <v>113000</v>
      </c>
      <c r="F144" s="570"/>
      <c r="G144" s="570"/>
      <c r="H144" s="570"/>
      <c r="I144" s="570"/>
      <c r="J144" s="570"/>
      <c r="K144" s="570"/>
      <c r="L144" s="570"/>
      <c r="M144" s="570"/>
      <c r="N144" s="570"/>
      <c r="O144" s="570"/>
      <c r="P144" s="570"/>
      <c r="Q144" s="571"/>
      <c r="R144" s="571"/>
      <c r="S144" s="571"/>
      <c r="T144" s="571"/>
      <c r="U144" s="571"/>
      <c r="V144" s="571"/>
      <c r="W144" s="571"/>
      <c r="X144" s="571"/>
      <c r="Y144" s="571"/>
      <c r="Z144" s="571"/>
      <c r="AA144" s="571"/>
    </row>
    <row r="145" spans="1:27" s="68" customFormat="1" ht="12.75">
      <c r="A145" s="559" t="s">
        <v>249</v>
      </c>
      <c r="B145" s="423" t="s">
        <v>247</v>
      </c>
      <c r="C145" s="424"/>
      <c r="D145" s="583"/>
      <c r="E145" s="584"/>
      <c r="F145" s="570"/>
      <c r="G145" s="570"/>
      <c r="H145" s="570"/>
      <c r="I145" s="570"/>
      <c r="J145" s="570"/>
      <c r="K145" s="570"/>
      <c r="L145" s="570"/>
      <c r="M145" s="570"/>
      <c r="N145" s="570"/>
      <c r="O145" s="570"/>
      <c r="P145" s="570"/>
      <c r="Q145" s="571"/>
      <c r="R145" s="571"/>
      <c r="S145" s="571"/>
      <c r="T145" s="571"/>
      <c r="U145" s="571"/>
      <c r="V145" s="571"/>
      <c r="W145" s="571"/>
      <c r="X145" s="571"/>
      <c r="Y145" s="571"/>
      <c r="Z145" s="571"/>
      <c r="AA145" s="571"/>
    </row>
    <row r="146" spans="1:27" s="68" customFormat="1" ht="12.75">
      <c r="A146" s="563" t="s">
        <v>240</v>
      </c>
      <c r="B146" s="428" t="s">
        <v>146</v>
      </c>
      <c r="C146" s="429"/>
      <c r="D146" s="585"/>
      <c r="E146" s="295"/>
      <c r="F146" s="570"/>
      <c r="G146" s="570"/>
      <c r="H146" s="570"/>
      <c r="I146" s="570"/>
      <c r="J146" s="570"/>
      <c r="K146" s="570"/>
      <c r="L146" s="570"/>
      <c r="M146" s="570"/>
      <c r="N146" s="570"/>
      <c r="O146" s="570"/>
      <c r="P146" s="570"/>
      <c r="Q146" s="571"/>
      <c r="R146" s="571"/>
      <c r="S146" s="571"/>
      <c r="T146" s="571"/>
      <c r="U146" s="571"/>
      <c r="V146" s="571"/>
      <c r="W146" s="571"/>
      <c r="X146" s="571"/>
      <c r="Y146" s="571"/>
      <c r="Z146" s="571"/>
      <c r="AA146" s="571"/>
    </row>
    <row r="147" spans="1:27" s="68" customFormat="1" ht="12.75">
      <c r="A147" s="572">
        <v>4</v>
      </c>
      <c r="B147" s="573" t="s">
        <v>227</v>
      </c>
      <c r="C147" s="434">
        <f aca="true" t="shared" si="7" ref="C147:E149">C148</f>
        <v>258000</v>
      </c>
      <c r="D147" s="474">
        <f t="shared" si="7"/>
        <v>-145000</v>
      </c>
      <c r="E147" s="436">
        <f t="shared" si="7"/>
        <v>113000</v>
      </c>
      <c r="F147" s="570"/>
      <c r="G147" s="570"/>
      <c r="H147" s="570"/>
      <c r="I147" s="570"/>
      <c r="J147" s="570"/>
      <c r="K147" s="570"/>
      <c r="L147" s="570"/>
      <c r="M147" s="570"/>
      <c r="N147" s="570"/>
      <c r="O147" s="570"/>
      <c r="P147" s="570"/>
      <c r="Q147" s="571"/>
      <c r="R147" s="571"/>
      <c r="S147" s="571"/>
      <c r="T147" s="571"/>
      <c r="U147" s="571"/>
      <c r="V147" s="571"/>
      <c r="W147" s="571"/>
      <c r="X147" s="571"/>
      <c r="Y147" s="571"/>
      <c r="Z147" s="571"/>
      <c r="AA147" s="571"/>
    </row>
    <row r="148" spans="1:27" ht="12.75">
      <c r="A148" s="574">
        <v>42</v>
      </c>
      <c r="B148" s="575" t="s">
        <v>241</v>
      </c>
      <c r="C148" s="439">
        <f t="shared" si="7"/>
        <v>258000</v>
      </c>
      <c r="D148" s="440">
        <f t="shared" si="7"/>
        <v>-145000</v>
      </c>
      <c r="E148" s="441">
        <f t="shared" si="7"/>
        <v>113000</v>
      </c>
      <c r="F148" s="570"/>
      <c r="G148" s="570"/>
      <c r="H148" s="570"/>
      <c r="I148" s="570"/>
      <c r="J148" s="570"/>
      <c r="K148" s="570"/>
      <c r="L148" s="570"/>
      <c r="M148" s="570"/>
      <c r="N148" s="570"/>
      <c r="O148" s="570"/>
      <c r="P148" s="570"/>
      <c r="Q148" s="571"/>
      <c r="R148" s="571"/>
      <c r="S148" s="571"/>
      <c r="T148" s="571"/>
      <c r="U148" s="571"/>
      <c r="V148" s="571"/>
      <c r="W148" s="571"/>
      <c r="X148" s="571"/>
      <c r="Y148" s="571"/>
      <c r="Z148" s="571"/>
      <c r="AA148" s="571"/>
    </row>
    <row r="149" spans="1:27" ht="12.75">
      <c r="A149" s="576">
        <v>421</v>
      </c>
      <c r="B149" s="566" t="s">
        <v>101</v>
      </c>
      <c r="C149" s="552">
        <f t="shared" si="7"/>
        <v>258000</v>
      </c>
      <c r="D149" s="496">
        <f t="shared" si="7"/>
        <v>-145000</v>
      </c>
      <c r="E149" s="497">
        <f t="shared" si="7"/>
        <v>113000</v>
      </c>
      <c r="F149" s="570"/>
      <c r="G149" s="570"/>
      <c r="H149" s="570"/>
      <c r="I149" s="570"/>
      <c r="J149" s="570"/>
      <c r="K149" s="570"/>
      <c r="L149" s="570"/>
      <c r="M149" s="570"/>
      <c r="N149" s="570"/>
      <c r="O149" s="570"/>
      <c r="P149" s="570"/>
      <c r="Q149" s="571"/>
      <c r="R149" s="571"/>
      <c r="S149" s="571"/>
      <c r="T149" s="571"/>
      <c r="U149" s="571"/>
      <c r="V149" s="571"/>
      <c r="W149" s="571"/>
      <c r="X149" s="571"/>
      <c r="Y149" s="571"/>
      <c r="Z149" s="571"/>
      <c r="AA149" s="571"/>
    </row>
    <row r="150" spans="1:27" ht="12.75">
      <c r="A150" s="427">
        <v>421</v>
      </c>
      <c r="B150" s="428" t="s">
        <v>101</v>
      </c>
      <c r="C150" s="564">
        <v>258000</v>
      </c>
      <c r="D150" s="486">
        <v>-145000</v>
      </c>
      <c r="E150" s="487">
        <f>C150+D150</f>
        <v>113000</v>
      </c>
      <c r="F150" s="570"/>
      <c r="G150" s="570"/>
      <c r="H150" s="570"/>
      <c r="I150" s="570"/>
      <c r="J150" s="570"/>
      <c r="K150" s="570"/>
      <c r="L150" s="570"/>
      <c r="M150" s="570"/>
      <c r="N150" s="570"/>
      <c r="O150" s="570"/>
      <c r="P150" s="570"/>
      <c r="Q150" s="571"/>
      <c r="R150" s="571"/>
      <c r="S150" s="571"/>
      <c r="T150" s="571"/>
      <c r="U150" s="571"/>
      <c r="V150" s="571"/>
      <c r="W150" s="571"/>
      <c r="X150" s="571"/>
      <c r="Y150" s="571"/>
      <c r="Z150" s="571"/>
      <c r="AA150" s="571"/>
    </row>
    <row r="151" spans="1:27" ht="12.75">
      <c r="A151" s="586" t="s">
        <v>250</v>
      </c>
      <c r="B151" s="587" t="s">
        <v>251</v>
      </c>
      <c r="C151" s="421">
        <f>C152</f>
        <v>50000</v>
      </c>
      <c r="D151" s="188">
        <f>D152</f>
        <v>0</v>
      </c>
      <c r="E151" s="556">
        <f>E152</f>
        <v>50000</v>
      </c>
      <c r="F151" s="570"/>
      <c r="G151" s="570"/>
      <c r="H151" s="570"/>
      <c r="I151" s="570"/>
      <c r="J151" s="570"/>
      <c r="K151" s="570"/>
      <c r="L151" s="570"/>
      <c r="M151" s="570"/>
      <c r="N151" s="570"/>
      <c r="O151" s="570"/>
      <c r="P151" s="570"/>
      <c r="Q151" s="571"/>
      <c r="R151" s="571"/>
      <c r="S151" s="571"/>
      <c r="T151" s="571"/>
      <c r="U151" s="571"/>
      <c r="V151" s="571"/>
      <c r="W151" s="571"/>
      <c r="X151" s="571"/>
      <c r="Y151" s="571"/>
      <c r="Z151" s="571"/>
      <c r="AA151" s="571"/>
    </row>
    <row r="152" spans="1:27" ht="12.75">
      <c r="A152" s="539" t="s">
        <v>223</v>
      </c>
      <c r="B152" s="540" t="s">
        <v>252</v>
      </c>
      <c r="C152" s="541">
        <f>C155</f>
        <v>50000</v>
      </c>
      <c r="D152" s="522">
        <f>D155</f>
        <v>0</v>
      </c>
      <c r="E152" s="523">
        <f>E155</f>
        <v>50000</v>
      </c>
      <c r="F152" s="570"/>
      <c r="G152" s="570"/>
      <c r="H152" s="570"/>
      <c r="I152" s="570"/>
      <c r="J152" s="570"/>
      <c r="K152" s="570"/>
      <c r="L152" s="570"/>
      <c r="M152" s="570"/>
      <c r="N152" s="570"/>
      <c r="O152" s="570"/>
      <c r="P152" s="570"/>
      <c r="Q152" s="571"/>
      <c r="R152" s="571"/>
      <c r="S152" s="571"/>
      <c r="T152" s="571"/>
      <c r="U152" s="571"/>
      <c r="V152" s="571"/>
      <c r="W152" s="571"/>
      <c r="X152" s="571"/>
      <c r="Y152" s="571"/>
      <c r="Z152" s="571"/>
      <c r="AA152" s="571"/>
    </row>
    <row r="153" spans="1:27" ht="12.75">
      <c r="A153" s="542" t="s">
        <v>253</v>
      </c>
      <c r="B153" s="423" t="s">
        <v>144</v>
      </c>
      <c r="C153" s="424"/>
      <c r="D153" s="522"/>
      <c r="E153" s="523"/>
      <c r="F153" s="570"/>
      <c r="G153" s="570"/>
      <c r="H153" s="570"/>
      <c r="I153" s="570"/>
      <c r="J153" s="570"/>
      <c r="K153" s="570"/>
      <c r="L153" s="570"/>
      <c r="M153" s="570"/>
      <c r="N153" s="570"/>
      <c r="O153" s="570"/>
      <c r="P153" s="570"/>
      <c r="Q153" s="571"/>
      <c r="R153" s="571"/>
      <c r="S153" s="571"/>
      <c r="T153" s="571"/>
      <c r="U153" s="571"/>
      <c r="V153" s="571"/>
      <c r="W153" s="571"/>
      <c r="X153" s="571"/>
      <c r="Y153" s="571"/>
      <c r="Z153" s="571"/>
      <c r="AA153" s="571"/>
    </row>
    <row r="154" spans="1:27" ht="12.75">
      <c r="A154" s="543" t="s">
        <v>218</v>
      </c>
      <c r="B154" s="428" t="s">
        <v>146</v>
      </c>
      <c r="C154" s="429"/>
      <c r="D154" s="52"/>
      <c r="E154" s="528"/>
      <c r="F154" s="570"/>
      <c r="G154" s="570"/>
      <c r="H154" s="570"/>
      <c r="I154" s="570"/>
      <c r="J154" s="570"/>
      <c r="K154" s="570"/>
      <c r="L154" s="570"/>
      <c r="M154" s="570"/>
      <c r="N154" s="570"/>
      <c r="O154" s="570"/>
      <c r="P154" s="570"/>
      <c r="Q154" s="571"/>
      <c r="R154" s="571"/>
      <c r="S154" s="571"/>
      <c r="T154" s="571"/>
      <c r="U154" s="571"/>
      <c r="V154" s="571"/>
      <c r="W154" s="571"/>
      <c r="X154" s="571"/>
      <c r="Y154" s="571"/>
      <c r="Z154" s="571"/>
      <c r="AA154" s="571"/>
    </row>
    <row r="155" spans="1:27" ht="12.75">
      <c r="A155" s="572">
        <v>4</v>
      </c>
      <c r="B155" s="573" t="s">
        <v>227</v>
      </c>
      <c r="C155" s="588">
        <f>C156</f>
        <v>50000</v>
      </c>
      <c r="D155" s="474">
        <f>D156</f>
        <v>0</v>
      </c>
      <c r="E155" s="436">
        <f>E156</f>
        <v>50000</v>
      </c>
      <c r="F155" s="570"/>
      <c r="G155" s="570"/>
      <c r="H155" s="570"/>
      <c r="I155" s="570"/>
      <c r="J155" s="570"/>
      <c r="K155" s="570"/>
      <c r="L155" s="570"/>
      <c r="M155" s="570"/>
      <c r="N155" s="570"/>
      <c r="O155" s="570"/>
      <c r="P155" s="570"/>
      <c r="Q155" s="571"/>
      <c r="R155" s="571"/>
      <c r="S155" s="571"/>
      <c r="T155" s="571"/>
      <c r="U155" s="571"/>
      <c r="V155" s="571"/>
      <c r="W155" s="571"/>
      <c r="X155" s="571"/>
      <c r="Y155" s="571"/>
      <c r="Z155" s="571"/>
      <c r="AA155" s="571"/>
    </row>
    <row r="156" spans="1:27" ht="12.75">
      <c r="A156" s="574">
        <v>42</v>
      </c>
      <c r="B156" s="575" t="s">
        <v>241</v>
      </c>
      <c r="C156" s="589">
        <f>C157+C159</f>
        <v>50000</v>
      </c>
      <c r="D156" s="440">
        <f>D157+D159</f>
        <v>0</v>
      </c>
      <c r="E156" s="441">
        <f>E157+E159</f>
        <v>50000</v>
      </c>
      <c r="F156" s="570"/>
      <c r="G156" s="570"/>
      <c r="H156" s="570"/>
      <c r="I156" s="570"/>
      <c r="J156" s="570"/>
      <c r="K156" s="570"/>
      <c r="L156" s="570"/>
      <c r="M156" s="570"/>
      <c r="N156" s="570"/>
      <c r="O156" s="570"/>
      <c r="P156" s="570"/>
      <c r="Q156" s="571"/>
      <c r="R156" s="571"/>
      <c r="S156" s="571"/>
      <c r="T156" s="571"/>
      <c r="U156" s="571"/>
      <c r="V156" s="571"/>
      <c r="W156" s="571"/>
      <c r="X156" s="571"/>
      <c r="Y156" s="571"/>
      <c r="Z156" s="571"/>
      <c r="AA156" s="571"/>
    </row>
    <row r="157" spans="1:27" ht="12.75">
      <c r="A157" s="576">
        <v>422</v>
      </c>
      <c r="B157" s="566" t="s">
        <v>102</v>
      </c>
      <c r="C157" s="590">
        <f>C158</f>
        <v>25000</v>
      </c>
      <c r="D157" s="496">
        <f>D158</f>
        <v>0</v>
      </c>
      <c r="E157" s="497">
        <f>E158</f>
        <v>25000</v>
      </c>
      <c r="F157" s="570"/>
      <c r="G157" s="570"/>
      <c r="H157" s="570"/>
      <c r="I157" s="570"/>
      <c r="J157" s="570"/>
      <c r="K157" s="570"/>
      <c r="L157" s="570"/>
      <c r="M157" s="570"/>
      <c r="N157" s="570"/>
      <c r="O157" s="570"/>
      <c r="P157" s="570"/>
      <c r="Q157" s="571"/>
      <c r="R157" s="571"/>
      <c r="S157" s="571"/>
      <c r="T157" s="571"/>
      <c r="U157" s="571"/>
      <c r="V157" s="571"/>
      <c r="W157" s="571"/>
      <c r="X157" s="571"/>
      <c r="Y157" s="571"/>
      <c r="Z157" s="571"/>
      <c r="AA157" s="571"/>
    </row>
    <row r="158" spans="1:27" ht="12.75">
      <c r="A158" s="591">
        <v>422</v>
      </c>
      <c r="B158" s="592" t="s">
        <v>254</v>
      </c>
      <c r="C158" s="593">
        <v>25000</v>
      </c>
      <c r="D158" s="486"/>
      <c r="E158" s="484">
        <f>C158+D158</f>
        <v>25000</v>
      </c>
      <c r="F158" s="570"/>
      <c r="G158" s="570"/>
      <c r="H158" s="570"/>
      <c r="I158" s="570"/>
      <c r="J158" s="570"/>
      <c r="K158" s="570"/>
      <c r="L158" s="570"/>
      <c r="M158" s="570"/>
      <c r="N158" s="570"/>
      <c r="O158" s="570"/>
      <c r="P158" s="570"/>
      <c r="Q158" s="571"/>
      <c r="R158" s="571"/>
      <c r="S158" s="571"/>
      <c r="T158" s="571"/>
      <c r="U158" s="571"/>
      <c r="V158" s="571"/>
      <c r="W158" s="571"/>
      <c r="X158" s="571"/>
      <c r="Y158" s="571"/>
      <c r="Z158" s="571"/>
      <c r="AA158" s="571"/>
    </row>
    <row r="159" spans="1:27" ht="12.75">
      <c r="A159" s="576">
        <v>426</v>
      </c>
      <c r="B159" s="566" t="s">
        <v>255</v>
      </c>
      <c r="C159" s="590">
        <f>C160</f>
        <v>25000</v>
      </c>
      <c r="D159" s="496">
        <f>D160</f>
        <v>0</v>
      </c>
      <c r="E159" s="497">
        <f>E160</f>
        <v>25000</v>
      </c>
      <c r="F159" s="570"/>
      <c r="G159" s="570"/>
      <c r="H159" s="570"/>
      <c r="I159" s="570"/>
      <c r="J159" s="570"/>
      <c r="K159" s="570"/>
      <c r="L159" s="570"/>
      <c r="M159" s="570"/>
      <c r="N159" s="570"/>
      <c r="O159" s="570"/>
      <c r="P159" s="570"/>
      <c r="Q159" s="571"/>
      <c r="R159" s="571"/>
      <c r="S159" s="571"/>
      <c r="T159" s="571"/>
      <c r="U159" s="571"/>
      <c r="V159" s="571"/>
      <c r="W159" s="571"/>
      <c r="X159" s="571"/>
      <c r="Y159" s="571"/>
      <c r="Z159" s="571"/>
      <c r="AA159" s="571"/>
    </row>
    <row r="160" spans="1:27" ht="12.75">
      <c r="A160" s="594">
        <v>426</v>
      </c>
      <c r="B160" s="592" t="s">
        <v>103</v>
      </c>
      <c r="C160" s="593">
        <v>25000</v>
      </c>
      <c r="D160" s="486"/>
      <c r="E160" s="484">
        <f>C160+D160</f>
        <v>25000</v>
      </c>
      <c r="F160" s="570"/>
      <c r="G160" s="570"/>
      <c r="H160" s="570"/>
      <c r="I160" s="570"/>
      <c r="J160" s="570"/>
      <c r="K160" s="570"/>
      <c r="L160" s="570"/>
      <c r="M160" s="570"/>
      <c r="N160" s="570"/>
      <c r="O160" s="570"/>
      <c r="P160" s="570"/>
      <c r="Q160" s="571"/>
      <c r="R160" s="571"/>
      <c r="S160" s="571"/>
      <c r="T160" s="571"/>
      <c r="U160" s="571"/>
      <c r="V160" s="571"/>
      <c r="W160" s="571"/>
      <c r="X160" s="571"/>
      <c r="Y160" s="571"/>
      <c r="Z160" s="571"/>
      <c r="AA160" s="571"/>
    </row>
    <row r="161" spans="1:27" ht="12.75" customHeight="1">
      <c r="A161" s="595" t="s">
        <v>256</v>
      </c>
      <c r="B161" s="595"/>
      <c r="C161" s="596"/>
      <c r="D161" s="597"/>
      <c r="E161" s="598"/>
      <c r="F161" s="570"/>
      <c r="G161" s="570"/>
      <c r="H161" s="570"/>
      <c r="I161" s="570"/>
      <c r="J161" s="570"/>
      <c r="K161" s="570"/>
      <c r="L161" s="570"/>
      <c r="M161" s="570"/>
      <c r="N161" s="570"/>
      <c r="O161" s="570"/>
      <c r="P161" s="570"/>
      <c r="Q161" s="571"/>
      <c r="R161" s="571"/>
      <c r="S161" s="571"/>
      <c r="T161" s="571"/>
      <c r="U161" s="571"/>
      <c r="V161" s="571"/>
      <c r="W161" s="571"/>
      <c r="X161" s="571"/>
      <c r="Y161" s="571"/>
      <c r="Z161" s="571"/>
      <c r="AA161" s="571"/>
    </row>
    <row r="162" spans="1:27" ht="12.75">
      <c r="A162" s="420" t="s">
        <v>257</v>
      </c>
      <c r="B162" s="587"/>
      <c r="C162" s="421">
        <f>C163+C170+C177</f>
        <v>250000</v>
      </c>
      <c r="D162" s="188">
        <f>D163+D170+D177</f>
        <v>0</v>
      </c>
      <c r="E162" s="556">
        <f>E163+E170+E177</f>
        <v>250000</v>
      </c>
      <c r="F162" s="570"/>
      <c r="G162" s="570"/>
      <c r="H162" s="570"/>
      <c r="I162" s="570"/>
      <c r="J162" s="570"/>
      <c r="K162" s="570"/>
      <c r="L162" s="570"/>
      <c r="M162" s="570"/>
      <c r="N162" s="570"/>
      <c r="O162" s="570"/>
      <c r="P162" s="570"/>
      <c r="Q162" s="571"/>
      <c r="R162" s="571"/>
      <c r="S162" s="571"/>
      <c r="T162" s="571"/>
      <c r="U162" s="571"/>
      <c r="V162" s="571"/>
      <c r="W162" s="571"/>
      <c r="X162" s="571"/>
      <c r="Y162" s="571"/>
      <c r="Z162" s="571"/>
      <c r="AA162" s="571"/>
    </row>
    <row r="163" spans="1:27" s="491" customFormat="1" ht="12.75">
      <c r="A163" s="599" t="s">
        <v>258</v>
      </c>
      <c r="B163" s="600" t="s">
        <v>259</v>
      </c>
      <c r="C163" s="424">
        <f>C166</f>
        <v>240000</v>
      </c>
      <c r="D163" s="522">
        <f>D166</f>
        <v>0</v>
      </c>
      <c r="E163" s="523">
        <f>E166</f>
        <v>240000</v>
      </c>
      <c r="F163" s="570"/>
      <c r="G163" s="570"/>
      <c r="H163" s="570"/>
      <c r="I163" s="570"/>
      <c r="J163" s="570"/>
      <c r="K163" s="570"/>
      <c r="L163" s="570"/>
      <c r="M163" s="570"/>
      <c r="N163" s="570"/>
      <c r="O163" s="570"/>
      <c r="P163" s="570"/>
      <c r="Q163" s="571"/>
      <c r="R163" s="571"/>
      <c r="S163" s="571"/>
      <c r="T163" s="571"/>
      <c r="U163" s="571"/>
      <c r="V163" s="571"/>
      <c r="W163" s="571"/>
      <c r="X163" s="571"/>
      <c r="Y163" s="571"/>
      <c r="Z163" s="571"/>
      <c r="AA163" s="571"/>
    </row>
    <row r="164" spans="1:27" s="491" customFormat="1" ht="12.75">
      <c r="A164" s="559"/>
      <c r="B164" s="601" t="s">
        <v>260</v>
      </c>
      <c r="C164" s="424"/>
      <c r="D164" s="522"/>
      <c r="E164" s="523"/>
      <c r="F164" s="570"/>
      <c r="G164" s="570"/>
      <c r="H164" s="570"/>
      <c r="I164" s="570"/>
      <c r="J164" s="570"/>
      <c r="K164" s="570"/>
      <c r="L164" s="570"/>
      <c r="M164" s="570"/>
      <c r="N164" s="570"/>
      <c r="O164" s="570"/>
      <c r="P164" s="570"/>
      <c r="Q164" s="571"/>
      <c r="R164" s="571"/>
      <c r="S164" s="571"/>
      <c r="T164" s="571"/>
      <c r="U164" s="571"/>
      <c r="V164" s="571"/>
      <c r="W164" s="571"/>
      <c r="X164" s="571"/>
      <c r="Y164" s="571"/>
      <c r="Z164" s="571"/>
      <c r="AA164" s="571"/>
    </row>
    <row r="165" spans="1:27" ht="12.75">
      <c r="A165" s="563" t="s">
        <v>261</v>
      </c>
      <c r="B165" s="428" t="s">
        <v>125</v>
      </c>
      <c r="C165" s="429"/>
      <c r="D165" s="52"/>
      <c r="E165" s="295"/>
      <c r="F165" s="570"/>
      <c r="G165" s="570"/>
      <c r="H165" s="570"/>
      <c r="I165" s="570"/>
      <c r="J165" s="570"/>
      <c r="K165" s="570"/>
      <c r="L165" s="570"/>
      <c r="M165" s="570"/>
      <c r="N165" s="570"/>
      <c r="O165" s="570"/>
      <c r="P165" s="570"/>
      <c r="Q165" s="571"/>
      <c r="R165" s="571"/>
      <c r="S165" s="571"/>
      <c r="T165" s="571"/>
      <c r="U165" s="571"/>
      <c r="V165" s="571"/>
      <c r="W165" s="571"/>
      <c r="X165" s="571"/>
      <c r="Y165" s="571"/>
      <c r="Z165" s="571"/>
      <c r="AA165" s="571"/>
    </row>
    <row r="166" spans="1:27" ht="12.75">
      <c r="A166" s="472">
        <v>3</v>
      </c>
      <c r="B166" s="433" t="s">
        <v>126</v>
      </c>
      <c r="C166" s="434">
        <f aca="true" t="shared" si="8" ref="C166:E168">C167</f>
        <v>240000</v>
      </c>
      <c r="D166" s="474">
        <f t="shared" si="8"/>
        <v>0</v>
      </c>
      <c r="E166" s="436">
        <f t="shared" si="8"/>
        <v>240000</v>
      </c>
      <c r="F166" s="570"/>
      <c r="G166" s="570"/>
      <c r="H166" s="570"/>
      <c r="I166" s="570"/>
      <c r="J166" s="570"/>
      <c r="K166" s="570"/>
      <c r="L166" s="570"/>
      <c r="M166" s="570"/>
      <c r="N166" s="570"/>
      <c r="O166" s="570"/>
      <c r="P166" s="570"/>
      <c r="Q166" s="571"/>
      <c r="R166" s="571"/>
      <c r="S166" s="571"/>
      <c r="T166" s="571"/>
      <c r="U166" s="571"/>
      <c r="V166" s="571"/>
      <c r="W166" s="571"/>
      <c r="X166" s="571"/>
      <c r="Y166" s="571"/>
      <c r="Z166" s="571"/>
      <c r="AA166" s="571"/>
    </row>
    <row r="167" spans="1:27" ht="12.75">
      <c r="A167" s="437">
        <v>38</v>
      </c>
      <c r="B167" s="438" t="s">
        <v>92</v>
      </c>
      <c r="C167" s="439">
        <f t="shared" si="8"/>
        <v>240000</v>
      </c>
      <c r="D167" s="440">
        <f t="shared" si="8"/>
        <v>0</v>
      </c>
      <c r="E167" s="441">
        <f t="shared" si="8"/>
        <v>240000</v>
      </c>
      <c r="F167" s="570"/>
      <c r="G167" s="570"/>
      <c r="H167" s="570"/>
      <c r="I167" s="570"/>
      <c r="J167" s="570"/>
      <c r="K167" s="570"/>
      <c r="L167" s="570"/>
      <c r="M167" s="570"/>
      <c r="N167" s="570"/>
      <c r="O167" s="570"/>
      <c r="P167" s="570"/>
      <c r="Q167" s="571"/>
      <c r="R167" s="571"/>
      <c r="S167" s="571"/>
      <c r="T167" s="571"/>
      <c r="U167" s="571"/>
      <c r="V167" s="571"/>
      <c r="W167" s="571"/>
      <c r="X167" s="571"/>
      <c r="Y167" s="571"/>
      <c r="Z167" s="571"/>
      <c r="AA167" s="571"/>
    </row>
    <row r="168" spans="1:27" ht="12.75">
      <c r="A168" s="551">
        <v>381</v>
      </c>
      <c r="B168" s="478" t="s">
        <v>262</v>
      </c>
      <c r="C168" s="552">
        <f t="shared" si="8"/>
        <v>240000</v>
      </c>
      <c r="D168" s="496">
        <f t="shared" si="8"/>
        <v>0</v>
      </c>
      <c r="E168" s="497">
        <f t="shared" si="8"/>
        <v>240000</v>
      </c>
      <c r="F168" s="570"/>
      <c r="G168" s="570"/>
      <c r="H168" s="570"/>
      <c r="I168" s="570"/>
      <c r="J168" s="570"/>
      <c r="K168" s="570"/>
      <c r="L168" s="570"/>
      <c r="M168" s="570"/>
      <c r="N168" s="570"/>
      <c r="O168" s="570"/>
      <c r="P168" s="570"/>
      <c r="Q168" s="571"/>
      <c r="R168" s="571"/>
      <c r="S168" s="571"/>
      <c r="T168" s="571"/>
      <c r="U168" s="571"/>
      <c r="V168" s="571"/>
      <c r="W168" s="571"/>
      <c r="X168" s="571"/>
      <c r="Y168" s="571"/>
      <c r="Z168" s="571"/>
      <c r="AA168" s="571"/>
    </row>
    <row r="169" spans="1:27" s="491" customFormat="1" ht="12.75">
      <c r="A169" s="447">
        <v>381</v>
      </c>
      <c r="B169" s="448" t="s">
        <v>262</v>
      </c>
      <c r="C169" s="449">
        <v>240000</v>
      </c>
      <c r="D169" s="486"/>
      <c r="E169" s="484">
        <f>C169+D169</f>
        <v>240000</v>
      </c>
      <c r="F169" s="570"/>
      <c r="G169" s="570"/>
      <c r="H169" s="570"/>
      <c r="I169" s="570"/>
      <c r="J169" s="570"/>
      <c r="K169" s="570"/>
      <c r="L169" s="570"/>
      <c r="M169" s="570"/>
      <c r="N169" s="570"/>
      <c r="O169" s="570"/>
      <c r="P169" s="570"/>
      <c r="Q169" s="571"/>
      <c r="R169" s="571"/>
      <c r="S169" s="571"/>
      <c r="T169" s="571"/>
      <c r="U169" s="571"/>
      <c r="V169" s="571"/>
      <c r="W169" s="571"/>
      <c r="X169" s="571"/>
      <c r="Y169" s="571"/>
      <c r="Z169" s="571"/>
      <c r="AA169" s="571"/>
    </row>
    <row r="170" spans="1:27" ht="12.75">
      <c r="A170" s="557" t="s">
        <v>263</v>
      </c>
      <c r="B170" s="569" t="s">
        <v>264</v>
      </c>
      <c r="C170" s="424">
        <f>C173</f>
        <v>5000</v>
      </c>
      <c r="D170" s="522">
        <f>D173</f>
        <v>0</v>
      </c>
      <c r="E170" s="523">
        <f>E173</f>
        <v>5000</v>
      </c>
      <c r="F170" s="570"/>
      <c r="G170" s="570"/>
      <c r="H170" s="570"/>
      <c r="I170" s="570"/>
      <c r="J170" s="570"/>
      <c r="K170" s="570"/>
      <c r="L170" s="570"/>
      <c r="M170" s="570"/>
      <c r="N170" s="570"/>
      <c r="O170" s="570"/>
      <c r="P170" s="570"/>
      <c r="Q170" s="571"/>
      <c r="R170" s="571"/>
      <c r="S170" s="571"/>
      <c r="T170" s="571"/>
      <c r="U170" s="571"/>
      <c r="V170" s="571"/>
      <c r="W170" s="571"/>
      <c r="X170" s="571"/>
      <c r="Y170" s="571"/>
      <c r="Z170" s="571"/>
      <c r="AA170" s="571"/>
    </row>
    <row r="171" spans="1:27" ht="12.75">
      <c r="A171" s="602"/>
      <c r="B171" s="423" t="s">
        <v>260</v>
      </c>
      <c r="C171" s="468"/>
      <c r="D171" s="522"/>
      <c r="E171" s="523"/>
      <c r="F171" s="570"/>
      <c r="G171" s="570"/>
      <c r="H171" s="570"/>
      <c r="I171" s="570"/>
      <c r="J171" s="570"/>
      <c r="K171" s="570"/>
      <c r="L171" s="570"/>
      <c r="M171" s="570"/>
      <c r="N171" s="570"/>
      <c r="O171" s="570"/>
      <c r="P171" s="570"/>
      <c r="Q171" s="571"/>
      <c r="R171" s="571"/>
      <c r="S171" s="571"/>
      <c r="T171" s="571"/>
      <c r="U171" s="571"/>
      <c r="V171" s="571"/>
      <c r="W171" s="571"/>
      <c r="X171" s="571"/>
      <c r="Y171" s="571"/>
      <c r="Z171" s="571"/>
      <c r="AA171" s="571"/>
    </row>
    <row r="172" spans="1:27" ht="12.75">
      <c r="A172" s="603" t="s">
        <v>236</v>
      </c>
      <c r="B172" s="448" t="s">
        <v>125</v>
      </c>
      <c r="C172" s="604"/>
      <c r="D172" s="52"/>
      <c r="E172" s="295"/>
      <c r="F172" s="570"/>
      <c r="G172" s="570"/>
      <c r="H172" s="570"/>
      <c r="I172" s="570"/>
      <c r="J172" s="570"/>
      <c r="K172" s="570"/>
      <c r="L172" s="570"/>
      <c r="M172" s="570"/>
      <c r="N172" s="570"/>
      <c r="O172" s="570"/>
      <c r="P172" s="570"/>
      <c r="Q172" s="571"/>
      <c r="R172" s="571"/>
      <c r="S172" s="571"/>
      <c r="T172" s="571"/>
      <c r="U172" s="571"/>
      <c r="V172" s="571"/>
      <c r="W172" s="571"/>
      <c r="X172" s="571"/>
      <c r="Y172" s="571"/>
      <c r="Z172" s="571"/>
      <c r="AA172" s="571"/>
    </row>
    <row r="173" spans="1:27" ht="12.75">
      <c r="A173" s="472">
        <v>3</v>
      </c>
      <c r="B173" s="531" t="s">
        <v>126</v>
      </c>
      <c r="C173" s="434">
        <f aca="true" t="shared" si="9" ref="C173:E175">C174</f>
        <v>5000</v>
      </c>
      <c r="D173" s="474">
        <f t="shared" si="9"/>
        <v>0</v>
      </c>
      <c r="E173" s="436">
        <f t="shared" si="9"/>
        <v>5000</v>
      </c>
      <c r="F173" s="570"/>
      <c r="G173" s="570"/>
      <c r="H173" s="570"/>
      <c r="I173" s="570"/>
      <c r="J173" s="570"/>
      <c r="K173" s="570"/>
      <c r="L173" s="570"/>
      <c r="M173" s="570"/>
      <c r="N173" s="570"/>
      <c r="O173" s="570"/>
      <c r="P173" s="570"/>
      <c r="Q173" s="571"/>
      <c r="R173" s="571"/>
      <c r="S173" s="571"/>
      <c r="T173" s="571"/>
      <c r="U173" s="571"/>
      <c r="V173" s="571"/>
      <c r="W173" s="571"/>
      <c r="X173" s="571"/>
      <c r="Y173" s="571"/>
      <c r="Z173" s="571"/>
      <c r="AA173" s="571"/>
    </row>
    <row r="174" spans="1:27" ht="12.75">
      <c r="A174" s="437">
        <v>38</v>
      </c>
      <c r="B174" s="605" t="s">
        <v>92</v>
      </c>
      <c r="C174" s="535">
        <f t="shared" si="9"/>
        <v>5000</v>
      </c>
      <c r="D174" s="440">
        <f t="shared" si="9"/>
        <v>0</v>
      </c>
      <c r="E174" s="441">
        <f t="shared" si="9"/>
        <v>5000</v>
      </c>
      <c r="F174" s="570"/>
      <c r="G174" s="570"/>
      <c r="H174" s="570"/>
      <c r="I174" s="570"/>
      <c r="J174" s="570"/>
      <c r="K174" s="570"/>
      <c r="L174" s="570"/>
      <c r="M174" s="570"/>
      <c r="N174" s="570"/>
      <c r="O174" s="570"/>
      <c r="P174" s="570"/>
      <c r="Q174" s="571"/>
      <c r="R174" s="571"/>
      <c r="S174" s="571"/>
      <c r="T174" s="571"/>
      <c r="U174" s="571"/>
      <c r="V174" s="571"/>
      <c r="W174" s="571"/>
      <c r="X174" s="571"/>
      <c r="Y174" s="571"/>
      <c r="Z174" s="571"/>
      <c r="AA174" s="571"/>
    </row>
    <row r="175" spans="1:27" s="491" customFormat="1" ht="12.75">
      <c r="A175" s="551">
        <v>381</v>
      </c>
      <c r="B175" s="478" t="s">
        <v>262</v>
      </c>
      <c r="C175" s="552">
        <f t="shared" si="9"/>
        <v>5000</v>
      </c>
      <c r="D175" s="496">
        <f t="shared" si="9"/>
        <v>0</v>
      </c>
      <c r="E175" s="497">
        <f t="shared" si="9"/>
        <v>5000</v>
      </c>
      <c r="F175" s="570"/>
      <c r="G175" s="570"/>
      <c r="H175" s="570"/>
      <c r="I175" s="570"/>
      <c r="J175" s="570"/>
      <c r="K175" s="570"/>
      <c r="L175" s="570"/>
      <c r="M175" s="570"/>
      <c r="N175" s="570"/>
      <c r="O175" s="570"/>
      <c r="P175" s="570"/>
      <c r="Q175" s="571"/>
      <c r="R175" s="571"/>
      <c r="S175" s="571"/>
      <c r="T175" s="571"/>
      <c r="U175" s="571"/>
      <c r="V175" s="571"/>
      <c r="W175" s="571"/>
      <c r="X175" s="571"/>
      <c r="Y175" s="571"/>
      <c r="Z175" s="571"/>
      <c r="AA175" s="571"/>
    </row>
    <row r="176" spans="1:27" ht="12.75">
      <c r="A176" s="447">
        <v>381</v>
      </c>
      <c r="B176" s="448" t="s">
        <v>262</v>
      </c>
      <c r="C176" s="564">
        <v>5000</v>
      </c>
      <c r="D176" s="503"/>
      <c r="E176" s="487">
        <f>C176+D176</f>
        <v>5000</v>
      </c>
      <c r="F176" s="570"/>
      <c r="G176" s="570"/>
      <c r="H176" s="570"/>
      <c r="I176" s="570"/>
      <c r="J176" s="570"/>
      <c r="K176" s="570"/>
      <c r="L176" s="570"/>
      <c r="M176" s="570"/>
      <c r="N176" s="570"/>
      <c r="O176" s="570"/>
      <c r="P176" s="570"/>
      <c r="Q176" s="571"/>
      <c r="R176" s="571"/>
      <c r="S176" s="571"/>
      <c r="T176" s="571"/>
      <c r="U176" s="571"/>
      <c r="V176" s="571"/>
      <c r="W176" s="571"/>
      <c r="X176" s="571"/>
      <c r="Y176" s="571"/>
      <c r="Z176" s="571"/>
      <c r="AA176" s="571"/>
    </row>
    <row r="177" spans="1:27" ht="12.75">
      <c r="A177" s="557" t="s">
        <v>265</v>
      </c>
      <c r="B177" s="600" t="s">
        <v>266</v>
      </c>
      <c r="C177" s="424">
        <f>C180</f>
        <v>5000</v>
      </c>
      <c r="D177" s="522">
        <f>D180</f>
        <v>0</v>
      </c>
      <c r="E177" s="523">
        <f>E180</f>
        <v>5000</v>
      </c>
      <c r="F177" s="570"/>
      <c r="G177" s="570"/>
      <c r="H177" s="570"/>
      <c r="I177" s="570"/>
      <c r="J177" s="570"/>
      <c r="K177" s="570"/>
      <c r="L177" s="570"/>
      <c r="M177" s="570"/>
      <c r="N177" s="570"/>
      <c r="O177" s="570"/>
      <c r="P177" s="570"/>
      <c r="Q177" s="571"/>
      <c r="R177" s="571"/>
      <c r="S177" s="571"/>
      <c r="T177" s="571"/>
      <c r="U177" s="571"/>
      <c r="V177" s="571"/>
      <c r="W177" s="571"/>
      <c r="X177" s="571"/>
      <c r="Y177" s="571"/>
      <c r="Z177" s="571"/>
      <c r="AA177" s="571"/>
    </row>
    <row r="178" spans="1:27" ht="12.75">
      <c r="A178" s="559"/>
      <c r="B178" s="423" t="s">
        <v>260</v>
      </c>
      <c r="C178" s="424"/>
      <c r="D178" s="522"/>
      <c r="E178" s="523"/>
      <c r="F178" s="570"/>
      <c r="G178" s="570"/>
      <c r="H178" s="570"/>
      <c r="I178" s="570"/>
      <c r="J178" s="570"/>
      <c r="K178" s="570"/>
      <c r="L178" s="570"/>
      <c r="M178" s="570"/>
      <c r="N178" s="570"/>
      <c r="O178" s="570"/>
      <c r="P178" s="570"/>
      <c r="Q178" s="571"/>
      <c r="R178" s="571"/>
      <c r="S178" s="571"/>
      <c r="T178" s="571"/>
      <c r="U178" s="571"/>
      <c r="V178" s="571"/>
      <c r="W178" s="571"/>
      <c r="X178" s="571"/>
      <c r="Y178" s="571"/>
      <c r="Z178" s="571"/>
      <c r="AA178" s="571"/>
    </row>
    <row r="179" spans="1:27" ht="12.75">
      <c r="A179" s="603" t="s">
        <v>236</v>
      </c>
      <c r="B179" s="448" t="s">
        <v>125</v>
      </c>
      <c r="C179" s="604"/>
      <c r="D179" s="52"/>
      <c r="E179" s="295"/>
      <c r="F179" s="570"/>
      <c r="G179" s="570"/>
      <c r="H179" s="570"/>
      <c r="I179" s="570"/>
      <c r="J179" s="570"/>
      <c r="K179" s="570"/>
      <c r="L179" s="570"/>
      <c r="M179" s="570"/>
      <c r="N179" s="570"/>
      <c r="O179" s="570"/>
      <c r="P179" s="570"/>
      <c r="Q179" s="571"/>
      <c r="R179" s="571"/>
      <c r="S179" s="571"/>
      <c r="T179" s="571"/>
      <c r="U179" s="571"/>
      <c r="V179" s="571"/>
      <c r="W179" s="571"/>
      <c r="X179" s="571"/>
      <c r="Y179" s="571"/>
      <c r="Z179" s="571"/>
      <c r="AA179" s="571"/>
    </row>
    <row r="180" spans="1:27" ht="12.75">
      <c r="A180" s="472">
        <v>3</v>
      </c>
      <c r="B180" s="433" t="s">
        <v>126</v>
      </c>
      <c r="C180" s="434">
        <f aca="true" t="shared" si="10" ref="C180:E182">C181</f>
        <v>5000</v>
      </c>
      <c r="D180" s="474">
        <f t="shared" si="10"/>
        <v>0</v>
      </c>
      <c r="E180" s="436">
        <f t="shared" si="10"/>
        <v>5000</v>
      </c>
      <c r="F180" s="570"/>
      <c r="G180" s="570"/>
      <c r="H180" s="570"/>
      <c r="I180" s="570"/>
      <c r="J180" s="570"/>
      <c r="K180" s="570"/>
      <c r="L180" s="570"/>
      <c r="M180" s="570"/>
      <c r="N180" s="570"/>
      <c r="O180" s="570"/>
      <c r="P180" s="570"/>
      <c r="Q180" s="571"/>
      <c r="R180" s="571"/>
      <c r="S180" s="571"/>
      <c r="T180" s="571"/>
      <c r="U180" s="571"/>
      <c r="V180" s="571"/>
      <c r="W180" s="571"/>
      <c r="X180" s="571"/>
      <c r="Y180" s="571"/>
      <c r="Z180" s="571"/>
      <c r="AA180" s="571"/>
    </row>
    <row r="181" spans="1:27" s="491" customFormat="1" ht="12.75">
      <c r="A181" s="437">
        <v>38</v>
      </c>
      <c r="B181" s="438" t="s">
        <v>92</v>
      </c>
      <c r="C181" s="439">
        <f t="shared" si="10"/>
        <v>5000</v>
      </c>
      <c r="D181" s="440">
        <f t="shared" si="10"/>
        <v>0</v>
      </c>
      <c r="E181" s="441">
        <f t="shared" si="10"/>
        <v>5000</v>
      </c>
      <c r="F181" s="570"/>
      <c r="G181" s="570"/>
      <c r="H181" s="570"/>
      <c r="I181" s="570"/>
      <c r="J181" s="570"/>
      <c r="K181" s="570"/>
      <c r="L181" s="570"/>
      <c r="M181" s="570"/>
      <c r="N181" s="570"/>
      <c r="O181" s="570"/>
      <c r="P181" s="570"/>
      <c r="Q181" s="571"/>
      <c r="R181" s="571"/>
      <c r="S181" s="571"/>
      <c r="T181" s="571"/>
      <c r="U181" s="571"/>
      <c r="V181" s="571"/>
      <c r="W181" s="571"/>
      <c r="X181" s="571"/>
      <c r="Y181" s="571"/>
      <c r="Z181" s="571"/>
      <c r="AA181" s="571"/>
    </row>
    <row r="182" spans="1:27" ht="12.75">
      <c r="A182" s="551">
        <v>381</v>
      </c>
      <c r="B182" s="478" t="s">
        <v>262</v>
      </c>
      <c r="C182" s="552">
        <f t="shared" si="10"/>
        <v>5000</v>
      </c>
      <c r="D182" s="496">
        <f t="shared" si="10"/>
        <v>0</v>
      </c>
      <c r="E182" s="497">
        <f t="shared" si="10"/>
        <v>5000</v>
      </c>
      <c r="F182" s="570"/>
      <c r="G182" s="570"/>
      <c r="H182" s="570"/>
      <c r="I182" s="570"/>
      <c r="J182" s="570"/>
      <c r="K182" s="570"/>
      <c r="L182" s="570"/>
      <c r="M182" s="570"/>
      <c r="N182" s="570"/>
      <c r="O182" s="570"/>
      <c r="P182" s="570"/>
      <c r="Q182" s="571"/>
      <c r="R182" s="571"/>
      <c r="S182" s="571"/>
      <c r="T182" s="571"/>
      <c r="U182" s="571"/>
      <c r="V182" s="571"/>
      <c r="W182" s="571"/>
      <c r="X182" s="571"/>
      <c r="Y182" s="571"/>
      <c r="Z182" s="571"/>
      <c r="AA182" s="571"/>
    </row>
    <row r="183" spans="1:27" ht="12.75">
      <c r="A183" s="447">
        <v>381</v>
      </c>
      <c r="B183" s="448" t="s">
        <v>262</v>
      </c>
      <c r="C183" s="564">
        <v>5000</v>
      </c>
      <c r="D183" s="486"/>
      <c r="E183" s="484">
        <f>C183+D183</f>
        <v>5000</v>
      </c>
      <c r="F183" s="570"/>
      <c r="G183" s="570"/>
      <c r="H183" s="570"/>
      <c r="I183" s="570"/>
      <c r="J183" s="570"/>
      <c r="K183" s="570"/>
      <c r="L183" s="570"/>
      <c r="M183" s="570"/>
      <c r="N183" s="570"/>
      <c r="O183" s="570"/>
      <c r="P183" s="570"/>
      <c r="Q183" s="571"/>
      <c r="R183" s="571"/>
      <c r="S183" s="571"/>
      <c r="T183" s="571"/>
      <c r="U183" s="571"/>
      <c r="V183" s="571"/>
      <c r="W183" s="571"/>
      <c r="X183" s="571"/>
      <c r="Y183" s="571"/>
      <c r="Z183" s="571"/>
      <c r="AA183" s="571"/>
    </row>
    <row r="184" spans="1:27" ht="12.75" customHeight="1">
      <c r="A184" s="606" t="s">
        <v>267</v>
      </c>
      <c r="B184" s="606"/>
      <c r="C184" s="607"/>
      <c r="D184" s="608"/>
      <c r="E184" s="609"/>
      <c r="F184" s="570"/>
      <c r="G184" s="570"/>
      <c r="H184" s="570"/>
      <c r="I184" s="570"/>
      <c r="J184" s="570"/>
      <c r="K184" s="570"/>
      <c r="L184" s="570"/>
      <c r="M184" s="570"/>
      <c r="N184" s="570"/>
      <c r="O184" s="570"/>
      <c r="P184" s="570"/>
      <c r="Q184" s="571"/>
      <c r="R184" s="571"/>
      <c r="S184" s="571"/>
      <c r="T184" s="571"/>
      <c r="U184" s="571"/>
      <c r="V184" s="571"/>
      <c r="W184" s="571"/>
      <c r="X184" s="571"/>
      <c r="Y184" s="571"/>
      <c r="Z184" s="571"/>
      <c r="AA184" s="571"/>
    </row>
    <row r="185" spans="1:27" ht="12.75" customHeight="1">
      <c r="A185" s="610" t="s">
        <v>268</v>
      </c>
      <c r="B185" s="610"/>
      <c r="C185" s="580">
        <f>C186+C193+C200+C207+C214</f>
        <v>685000</v>
      </c>
      <c r="D185" s="188">
        <f>D186+D193+D200+D207+D214</f>
        <v>0</v>
      </c>
      <c r="E185" s="556">
        <f>E186+E193+E200+E207+E214</f>
        <v>685000</v>
      </c>
      <c r="F185" s="570"/>
      <c r="G185" s="570"/>
      <c r="H185" s="570"/>
      <c r="I185" s="570"/>
      <c r="J185" s="570"/>
      <c r="K185" s="570"/>
      <c r="L185" s="570"/>
      <c r="M185" s="570"/>
      <c r="N185" s="570"/>
      <c r="O185" s="570"/>
      <c r="P185" s="570"/>
      <c r="Q185" s="571"/>
      <c r="R185" s="571"/>
      <c r="S185" s="571"/>
      <c r="T185" s="571"/>
      <c r="U185" s="571"/>
      <c r="V185" s="571"/>
      <c r="W185" s="571"/>
      <c r="X185" s="571"/>
      <c r="Y185" s="571"/>
      <c r="Z185" s="571"/>
      <c r="AA185" s="571"/>
    </row>
    <row r="186" spans="1:27" s="491" customFormat="1" ht="178.5">
      <c r="A186" s="611" t="s">
        <v>269</v>
      </c>
      <c r="B186" s="612" t="s">
        <v>270</v>
      </c>
      <c r="C186" s="613">
        <f>C189</f>
        <v>200000</v>
      </c>
      <c r="D186" s="522">
        <f>D189</f>
        <v>0</v>
      </c>
      <c r="E186" s="523">
        <f>E189</f>
        <v>200000</v>
      </c>
      <c r="F186" s="570"/>
      <c r="G186" s="570"/>
      <c r="H186" s="570"/>
      <c r="I186" s="570"/>
      <c r="J186" s="570"/>
      <c r="K186" s="570"/>
      <c r="L186" s="570"/>
      <c r="M186" s="570"/>
      <c r="N186" s="570"/>
      <c r="O186" s="570"/>
      <c r="P186" s="570"/>
      <c r="Q186" s="571"/>
      <c r="R186" s="571"/>
      <c r="S186" s="571"/>
      <c r="T186" s="571"/>
      <c r="U186" s="571"/>
      <c r="V186" s="571"/>
      <c r="W186" s="571"/>
      <c r="X186" s="571"/>
      <c r="Y186" s="571"/>
      <c r="Z186" s="571"/>
      <c r="AA186" s="571"/>
    </row>
    <row r="187" spans="1:27" ht="12.75">
      <c r="A187" s="614"/>
      <c r="B187" s="615" t="s">
        <v>271</v>
      </c>
      <c r="C187" s="616"/>
      <c r="D187" s="522"/>
      <c r="E187" s="523"/>
      <c r="F187" s="570"/>
      <c r="G187" s="570"/>
      <c r="H187" s="570"/>
      <c r="I187" s="570"/>
      <c r="J187" s="570"/>
      <c r="K187" s="570"/>
      <c r="L187" s="570"/>
      <c r="M187" s="570"/>
      <c r="N187" s="570"/>
      <c r="O187" s="570"/>
      <c r="P187" s="570"/>
      <c r="Q187" s="571"/>
      <c r="R187" s="571"/>
      <c r="S187" s="571"/>
      <c r="T187" s="571"/>
      <c r="U187" s="571"/>
      <c r="V187" s="571"/>
      <c r="W187" s="571"/>
      <c r="X187" s="571"/>
      <c r="Y187" s="571"/>
      <c r="Z187" s="571"/>
      <c r="AA187" s="571"/>
    </row>
    <row r="188" spans="1:27" ht="12.75">
      <c r="A188" s="617" t="s">
        <v>161</v>
      </c>
      <c r="B188" s="618" t="s">
        <v>125</v>
      </c>
      <c r="C188" s="619"/>
      <c r="D188" s="52"/>
      <c r="E188" s="528"/>
      <c r="F188" s="570"/>
      <c r="G188" s="570"/>
      <c r="H188" s="570"/>
      <c r="I188" s="570"/>
      <c r="J188" s="570"/>
      <c r="K188" s="570"/>
      <c r="L188" s="570"/>
      <c r="M188" s="570"/>
      <c r="N188" s="570"/>
      <c r="O188" s="570"/>
      <c r="P188" s="570"/>
      <c r="Q188" s="571"/>
      <c r="R188" s="571"/>
      <c r="S188" s="571"/>
      <c r="T188" s="571"/>
      <c r="U188" s="571"/>
      <c r="V188" s="571"/>
      <c r="W188" s="571"/>
      <c r="X188" s="571"/>
      <c r="Y188" s="571"/>
      <c r="Z188" s="571"/>
      <c r="AA188" s="571"/>
    </row>
    <row r="189" spans="1:27" ht="12.75">
      <c r="A189" s="472">
        <v>3</v>
      </c>
      <c r="B189" s="433" t="s">
        <v>126</v>
      </c>
      <c r="C189" s="588">
        <f aca="true" t="shared" si="11" ref="C189:E191">C190</f>
        <v>200000</v>
      </c>
      <c r="D189" s="474">
        <f t="shared" si="11"/>
        <v>0</v>
      </c>
      <c r="E189" s="436">
        <f t="shared" si="11"/>
        <v>200000</v>
      </c>
      <c r="F189" s="570"/>
      <c r="G189" s="570"/>
      <c r="H189" s="570"/>
      <c r="I189" s="570"/>
      <c r="J189" s="570"/>
      <c r="K189" s="570"/>
      <c r="L189" s="570"/>
      <c r="M189" s="570"/>
      <c r="N189" s="570"/>
      <c r="O189" s="570"/>
      <c r="P189" s="570"/>
      <c r="Q189" s="571"/>
      <c r="R189" s="571"/>
      <c r="S189" s="571"/>
      <c r="T189" s="571"/>
      <c r="U189" s="571"/>
      <c r="V189" s="571"/>
      <c r="W189" s="571"/>
      <c r="X189" s="571"/>
      <c r="Y189" s="571"/>
      <c r="Z189" s="571"/>
      <c r="AA189" s="571"/>
    </row>
    <row r="190" spans="1:27" s="491" customFormat="1" ht="12.75">
      <c r="A190" s="437">
        <v>32</v>
      </c>
      <c r="B190" s="438" t="s">
        <v>77</v>
      </c>
      <c r="C190" s="589">
        <f t="shared" si="11"/>
        <v>200000</v>
      </c>
      <c r="D190" s="440">
        <f t="shared" si="11"/>
        <v>0</v>
      </c>
      <c r="E190" s="441">
        <f t="shared" si="11"/>
        <v>200000</v>
      </c>
      <c r="F190" s="570"/>
      <c r="G190" s="570"/>
      <c r="H190" s="570"/>
      <c r="I190" s="570"/>
      <c r="J190" s="570"/>
      <c r="K190" s="570"/>
      <c r="L190" s="570"/>
      <c r="M190" s="570"/>
      <c r="N190" s="570"/>
      <c r="O190" s="570"/>
      <c r="P190" s="570"/>
      <c r="Q190" s="571"/>
      <c r="R190" s="571"/>
      <c r="S190" s="571"/>
      <c r="T190" s="571"/>
      <c r="U190" s="571"/>
      <c r="V190" s="571"/>
      <c r="W190" s="571"/>
      <c r="X190" s="571"/>
      <c r="Y190" s="571"/>
      <c r="Z190" s="571"/>
      <c r="AA190" s="571"/>
    </row>
    <row r="191" spans="1:27" ht="12.75">
      <c r="A191" s="565">
        <v>323</v>
      </c>
      <c r="B191" s="566" t="s">
        <v>127</v>
      </c>
      <c r="C191" s="620">
        <f t="shared" si="11"/>
        <v>200000</v>
      </c>
      <c r="D191" s="496">
        <f t="shared" si="11"/>
        <v>0</v>
      </c>
      <c r="E191" s="497">
        <f t="shared" si="11"/>
        <v>200000</v>
      </c>
      <c r="F191" s="570"/>
      <c r="G191" s="570"/>
      <c r="H191" s="570"/>
      <c r="I191" s="570"/>
      <c r="J191" s="570"/>
      <c r="K191" s="570"/>
      <c r="L191" s="570"/>
      <c r="M191" s="570"/>
      <c r="N191" s="570"/>
      <c r="O191" s="570"/>
      <c r="P191" s="570"/>
      <c r="Q191" s="571"/>
      <c r="R191" s="571"/>
      <c r="S191" s="571"/>
      <c r="T191" s="571"/>
      <c r="U191" s="571"/>
      <c r="V191" s="571"/>
      <c r="W191" s="571"/>
      <c r="X191" s="571"/>
      <c r="Y191" s="571"/>
      <c r="Z191" s="571"/>
      <c r="AA191" s="571"/>
    </row>
    <row r="192" spans="1:27" ht="12.75">
      <c r="A192" s="567">
        <v>323</v>
      </c>
      <c r="B192" s="568" t="s">
        <v>127</v>
      </c>
      <c r="C192" s="621">
        <v>200000</v>
      </c>
      <c r="D192" s="486"/>
      <c r="E192" s="484">
        <f>C192+D192</f>
        <v>200000</v>
      </c>
      <c r="F192" s="570"/>
      <c r="G192" s="570"/>
      <c r="H192" s="570"/>
      <c r="I192" s="570"/>
      <c r="J192" s="570"/>
      <c r="K192" s="570"/>
      <c r="L192" s="570"/>
      <c r="M192" s="570"/>
      <c r="N192" s="570"/>
      <c r="O192" s="570"/>
      <c r="P192" s="570"/>
      <c r="Q192" s="571"/>
      <c r="R192" s="571"/>
      <c r="S192" s="571"/>
      <c r="T192" s="571"/>
      <c r="U192" s="571"/>
      <c r="V192" s="571"/>
      <c r="W192" s="571"/>
      <c r="X192" s="571"/>
      <c r="Y192" s="571"/>
      <c r="Z192" s="571"/>
      <c r="AA192" s="571"/>
    </row>
    <row r="193" spans="1:27" ht="12.75">
      <c r="A193" s="622" t="s">
        <v>272</v>
      </c>
      <c r="B193" s="623" t="s">
        <v>273</v>
      </c>
      <c r="C193" s="613">
        <f>C196</f>
        <v>200000</v>
      </c>
      <c r="D193" s="522">
        <f>D196</f>
        <v>0</v>
      </c>
      <c r="E193" s="523">
        <f>E196</f>
        <v>200000</v>
      </c>
      <c r="F193" s="570"/>
      <c r="G193" s="570"/>
      <c r="H193" s="570"/>
      <c r="I193" s="570"/>
      <c r="J193" s="570"/>
      <c r="K193" s="570"/>
      <c r="L193" s="570"/>
      <c r="M193" s="570"/>
      <c r="N193" s="570"/>
      <c r="O193" s="570"/>
      <c r="P193" s="570"/>
      <c r="Q193" s="571"/>
      <c r="R193" s="571"/>
      <c r="S193" s="571"/>
      <c r="T193" s="571"/>
      <c r="U193" s="571"/>
      <c r="V193" s="571"/>
      <c r="W193" s="571"/>
      <c r="X193" s="571"/>
      <c r="Y193" s="571"/>
      <c r="Z193" s="571"/>
      <c r="AA193" s="571"/>
    </row>
    <row r="194" spans="1:27" ht="12.75">
      <c r="A194" s="614"/>
      <c r="B194" s="624" t="s">
        <v>271</v>
      </c>
      <c r="C194" s="613"/>
      <c r="D194" s="522"/>
      <c r="E194" s="523"/>
      <c r="F194" s="570"/>
      <c r="G194" s="570"/>
      <c r="H194" s="570"/>
      <c r="I194" s="570"/>
      <c r="J194" s="570"/>
      <c r="K194" s="570"/>
      <c r="L194" s="570"/>
      <c r="M194" s="570"/>
      <c r="N194" s="570"/>
      <c r="O194" s="570"/>
      <c r="P194" s="570"/>
      <c r="Q194" s="571"/>
      <c r="R194" s="571"/>
      <c r="S194" s="571"/>
      <c r="T194" s="571"/>
      <c r="U194" s="571"/>
      <c r="V194" s="571"/>
      <c r="W194" s="571"/>
      <c r="X194" s="571"/>
      <c r="Y194" s="571"/>
      <c r="Z194" s="571"/>
      <c r="AA194" s="571"/>
    </row>
    <row r="195" spans="1:27" ht="12.75">
      <c r="A195" s="617" t="s">
        <v>226</v>
      </c>
      <c r="B195" s="618" t="s">
        <v>125</v>
      </c>
      <c r="C195" s="625"/>
      <c r="D195" s="585"/>
      <c r="E195" s="295"/>
      <c r="F195" s="570"/>
      <c r="G195" s="570"/>
      <c r="H195" s="570"/>
      <c r="I195" s="570"/>
      <c r="J195" s="570"/>
      <c r="K195" s="570"/>
      <c r="L195" s="570"/>
      <c r="M195" s="570"/>
      <c r="N195" s="570"/>
      <c r="O195" s="570"/>
      <c r="P195" s="570"/>
      <c r="Q195" s="571"/>
      <c r="R195" s="571"/>
      <c r="S195" s="571"/>
      <c r="T195" s="571"/>
      <c r="U195" s="571"/>
      <c r="V195" s="571"/>
      <c r="W195" s="571"/>
      <c r="X195" s="571"/>
      <c r="Y195" s="571"/>
      <c r="Z195" s="571"/>
      <c r="AA195" s="571"/>
    </row>
    <row r="196" spans="1:27" ht="12.75">
      <c r="A196" s="472">
        <v>3</v>
      </c>
      <c r="B196" s="433" t="s">
        <v>126</v>
      </c>
      <c r="C196" s="588">
        <f aca="true" t="shared" si="12" ref="C196:E198">C197</f>
        <v>200000</v>
      </c>
      <c r="D196" s="474">
        <f t="shared" si="12"/>
        <v>0</v>
      </c>
      <c r="E196" s="436">
        <f t="shared" si="12"/>
        <v>200000</v>
      </c>
      <c r="F196" s="570"/>
      <c r="G196" s="570"/>
      <c r="H196" s="570"/>
      <c r="I196" s="570"/>
      <c r="J196" s="570"/>
      <c r="K196" s="570"/>
      <c r="L196" s="570"/>
      <c r="M196" s="570"/>
      <c r="N196" s="570"/>
      <c r="O196" s="570"/>
      <c r="P196" s="570"/>
      <c r="Q196" s="571"/>
      <c r="R196" s="571"/>
      <c r="S196" s="571"/>
      <c r="T196" s="571"/>
      <c r="U196" s="571"/>
      <c r="V196" s="571"/>
      <c r="W196" s="571"/>
      <c r="X196" s="571"/>
      <c r="Y196" s="571"/>
      <c r="Z196" s="571"/>
      <c r="AA196" s="571"/>
    </row>
    <row r="197" spans="1:27" ht="12.75">
      <c r="A197" s="437">
        <v>32</v>
      </c>
      <c r="B197" s="438" t="s">
        <v>77</v>
      </c>
      <c r="C197" s="589">
        <f t="shared" si="12"/>
        <v>200000</v>
      </c>
      <c r="D197" s="440">
        <f t="shared" si="12"/>
        <v>0</v>
      </c>
      <c r="E197" s="441">
        <f t="shared" si="12"/>
        <v>200000</v>
      </c>
      <c r="F197" s="570"/>
      <c r="G197" s="570"/>
      <c r="H197" s="570"/>
      <c r="I197" s="570"/>
      <c r="J197" s="570"/>
      <c r="K197" s="570"/>
      <c r="L197" s="570"/>
      <c r="M197" s="570"/>
      <c r="N197" s="570"/>
      <c r="O197" s="570"/>
      <c r="P197" s="570"/>
      <c r="Q197" s="571"/>
      <c r="R197" s="571"/>
      <c r="S197" s="571"/>
      <c r="T197" s="571"/>
      <c r="U197" s="571"/>
      <c r="V197" s="571"/>
      <c r="W197" s="571"/>
      <c r="X197" s="571"/>
      <c r="Y197" s="571"/>
      <c r="Z197" s="571"/>
      <c r="AA197" s="571"/>
    </row>
    <row r="198" spans="1:27" ht="12.75">
      <c r="A198" s="565">
        <v>323</v>
      </c>
      <c r="B198" s="566" t="s">
        <v>127</v>
      </c>
      <c r="C198" s="620">
        <f t="shared" si="12"/>
        <v>200000</v>
      </c>
      <c r="D198" s="496">
        <f t="shared" si="12"/>
        <v>0</v>
      </c>
      <c r="E198" s="497">
        <f t="shared" si="12"/>
        <v>200000</v>
      </c>
      <c r="F198" s="570"/>
      <c r="G198" s="570"/>
      <c r="H198" s="570"/>
      <c r="I198" s="570"/>
      <c r="J198" s="570"/>
      <c r="K198" s="570"/>
      <c r="L198" s="570"/>
      <c r="M198" s="570"/>
      <c r="N198" s="570"/>
      <c r="O198" s="570"/>
      <c r="P198" s="570"/>
      <c r="Q198" s="571"/>
      <c r="R198" s="571"/>
      <c r="S198" s="571"/>
      <c r="T198" s="571"/>
      <c r="U198" s="571"/>
      <c r="V198" s="571"/>
      <c r="W198" s="571"/>
      <c r="X198" s="571"/>
      <c r="Y198" s="571"/>
      <c r="Z198" s="571"/>
      <c r="AA198" s="571"/>
    </row>
    <row r="199" spans="1:27" ht="12.75">
      <c r="A199" s="567">
        <v>323</v>
      </c>
      <c r="B199" s="568" t="s">
        <v>127</v>
      </c>
      <c r="C199" s="621">
        <v>200000</v>
      </c>
      <c r="D199" s="503"/>
      <c r="E199" s="484">
        <f>C199+D199</f>
        <v>200000</v>
      </c>
      <c r="F199" s="570"/>
      <c r="G199" s="570"/>
      <c r="H199" s="570"/>
      <c r="I199" s="570"/>
      <c r="J199" s="570"/>
      <c r="K199" s="570"/>
      <c r="L199" s="570"/>
      <c r="M199" s="570"/>
      <c r="N199" s="570"/>
      <c r="O199" s="570"/>
      <c r="P199" s="570"/>
      <c r="Q199" s="571"/>
      <c r="R199" s="571"/>
      <c r="S199" s="571"/>
      <c r="T199" s="571"/>
      <c r="U199" s="571"/>
      <c r="V199" s="571"/>
      <c r="W199" s="571"/>
      <c r="X199" s="571"/>
      <c r="Y199" s="571"/>
      <c r="Z199" s="571"/>
      <c r="AA199" s="571"/>
    </row>
    <row r="200" spans="1:27" ht="12.75">
      <c r="A200" s="622" t="s">
        <v>274</v>
      </c>
      <c r="B200" s="626" t="s">
        <v>275</v>
      </c>
      <c r="C200" s="613">
        <f>C203</f>
        <v>200000</v>
      </c>
      <c r="D200" s="522">
        <f>D203</f>
        <v>0</v>
      </c>
      <c r="E200" s="523">
        <f>E203</f>
        <v>200000</v>
      </c>
      <c r="F200" s="570"/>
      <c r="G200" s="570"/>
      <c r="H200" s="570"/>
      <c r="I200" s="570"/>
      <c r="J200" s="570"/>
      <c r="K200" s="570"/>
      <c r="L200" s="570"/>
      <c r="M200" s="570"/>
      <c r="N200" s="570"/>
      <c r="O200" s="570"/>
      <c r="P200" s="570"/>
      <c r="Q200" s="571"/>
      <c r="R200" s="571"/>
      <c r="S200" s="571"/>
      <c r="T200" s="571"/>
      <c r="U200" s="571"/>
      <c r="V200" s="571"/>
      <c r="W200" s="571"/>
      <c r="X200" s="571"/>
      <c r="Y200" s="571"/>
      <c r="Z200" s="571"/>
      <c r="AA200" s="571"/>
    </row>
    <row r="201" spans="1:27" ht="12.75">
      <c r="A201" s="614" t="s">
        <v>276</v>
      </c>
      <c r="B201" s="624" t="s">
        <v>271</v>
      </c>
      <c r="C201" s="613"/>
      <c r="D201" s="522"/>
      <c r="E201" s="523"/>
      <c r="F201" s="570"/>
      <c r="G201" s="570"/>
      <c r="H201" s="570"/>
      <c r="I201" s="570"/>
      <c r="J201" s="570"/>
      <c r="K201" s="570"/>
      <c r="L201" s="570"/>
      <c r="M201" s="570"/>
      <c r="N201" s="570"/>
      <c r="O201" s="570"/>
      <c r="P201" s="570"/>
      <c r="Q201" s="571"/>
      <c r="R201" s="571"/>
      <c r="S201" s="571"/>
      <c r="T201" s="571"/>
      <c r="U201" s="571"/>
      <c r="V201" s="571"/>
      <c r="W201" s="571"/>
      <c r="X201" s="571"/>
      <c r="Y201" s="571"/>
      <c r="Z201" s="571"/>
      <c r="AA201" s="571"/>
    </row>
    <row r="202" spans="1:27" ht="12.75">
      <c r="A202" s="617" t="s">
        <v>226</v>
      </c>
      <c r="B202" s="618" t="s">
        <v>125</v>
      </c>
      <c r="C202" s="619"/>
      <c r="D202" s="52"/>
      <c r="E202" s="295"/>
      <c r="F202" s="570"/>
      <c r="G202" s="570"/>
      <c r="H202" s="570"/>
      <c r="I202" s="570"/>
      <c r="J202" s="570"/>
      <c r="K202" s="570"/>
      <c r="L202" s="570"/>
      <c r="M202" s="570"/>
      <c r="N202" s="570"/>
      <c r="O202" s="570"/>
      <c r="P202" s="570"/>
      <c r="Q202" s="571"/>
      <c r="R202" s="571"/>
      <c r="S202" s="571"/>
      <c r="T202" s="571"/>
      <c r="U202" s="571"/>
      <c r="V202" s="571"/>
      <c r="W202" s="571"/>
      <c r="X202" s="571"/>
      <c r="Y202" s="571"/>
      <c r="Z202" s="571"/>
      <c r="AA202" s="571"/>
    </row>
    <row r="203" spans="1:27" ht="12.75">
      <c r="A203" s="472">
        <v>3</v>
      </c>
      <c r="B203" s="433" t="s">
        <v>126</v>
      </c>
      <c r="C203" s="588">
        <f aca="true" t="shared" si="13" ref="C203:E205">C204</f>
        <v>200000</v>
      </c>
      <c r="D203" s="474">
        <f t="shared" si="13"/>
        <v>0</v>
      </c>
      <c r="E203" s="436">
        <f t="shared" si="13"/>
        <v>200000</v>
      </c>
      <c r="F203" s="570"/>
      <c r="G203" s="570"/>
      <c r="H203" s="570"/>
      <c r="I203" s="570"/>
      <c r="J203" s="570"/>
      <c r="K203" s="570"/>
      <c r="L203" s="570"/>
      <c r="M203" s="570"/>
      <c r="N203" s="570"/>
      <c r="O203" s="570"/>
      <c r="P203" s="570"/>
      <c r="Q203" s="571"/>
      <c r="R203" s="571"/>
      <c r="S203" s="571"/>
      <c r="T203" s="571"/>
      <c r="U203" s="571"/>
      <c r="V203" s="571"/>
      <c r="W203" s="571"/>
      <c r="X203" s="571"/>
      <c r="Y203" s="571"/>
      <c r="Z203" s="571"/>
      <c r="AA203" s="571"/>
    </row>
    <row r="204" spans="1:27" ht="12.75">
      <c r="A204" s="437">
        <v>32</v>
      </c>
      <c r="B204" s="438" t="s">
        <v>77</v>
      </c>
      <c r="C204" s="589">
        <f t="shared" si="13"/>
        <v>200000</v>
      </c>
      <c r="D204" s="440">
        <f t="shared" si="13"/>
        <v>0</v>
      </c>
      <c r="E204" s="441">
        <f t="shared" si="13"/>
        <v>200000</v>
      </c>
      <c r="F204" s="570"/>
      <c r="G204" s="570"/>
      <c r="H204" s="570"/>
      <c r="I204" s="570"/>
      <c r="J204" s="570"/>
      <c r="K204" s="570"/>
      <c r="L204" s="570"/>
      <c r="M204" s="570"/>
      <c r="N204" s="570"/>
      <c r="O204" s="570"/>
      <c r="P204" s="570"/>
      <c r="Q204" s="571"/>
      <c r="R204" s="571"/>
      <c r="S204" s="571"/>
      <c r="T204" s="571"/>
      <c r="U204" s="571"/>
      <c r="V204" s="571"/>
      <c r="W204" s="571"/>
      <c r="X204" s="571"/>
      <c r="Y204" s="571"/>
      <c r="Z204" s="571"/>
      <c r="AA204" s="571"/>
    </row>
    <row r="205" spans="1:27" ht="12.75">
      <c r="A205" s="565">
        <v>323</v>
      </c>
      <c r="B205" s="566" t="s">
        <v>127</v>
      </c>
      <c r="C205" s="620">
        <f t="shared" si="13"/>
        <v>200000</v>
      </c>
      <c r="D205" s="496">
        <f t="shared" si="13"/>
        <v>0</v>
      </c>
      <c r="E205" s="497">
        <f t="shared" si="13"/>
        <v>200000</v>
      </c>
      <c r="F205" s="570"/>
      <c r="G205" s="570"/>
      <c r="H205" s="570"/>
      <c r="I205" s="570"/>
      <c r="J205" s="570"/>
      <c r="K205" s="570"/>
      <c r="L205" s="570"/>
      <c r="M205" s="570"/>
      <c r="N205" s="570"/>
      <c r="O205" s="570"/>
      <c r="P205" s="570"/>
      <c r="Q205" s="571"/>
      <c r="R205" s="571"/>
      <c r="S205" s="571"/>
      <c r="T205" s="571"/>
      <c r="U205" s="571"/>
      <c r="V205" s="571"/>
      <c r="W205" s="571"/>
      <c r="X205" s="571"/>
      <c r="Y205" s="571"/>
      <c r="Z205" s="571"/>
      <c r="AA205" s="571"/>
    </row>
    <row r="206" spans="1:27" ht="12.75">
      <c r="A206" s="567">
        <v>323</v>
      </c>
      <c r="B206" s="568" t="s">
        <v>127</v>
      </c>
      <c r="C206" s="621">
        <v>200000</v>
      </c>
      <c r="D206" s="486"/>
      <c r="E206" s="484">
        <f>C206+D206</f>
        <v>200000</v>
      </c>
      <c r="F206" s="570"/>
      <c r="G206" s="570"/>
      <c r="H206" s="570"/>
      <c r="I206" s="570"/>
      <c r="J206" s="570"/>
      <c r="K206" s="570"/>
      <c r="L206" s="570"/>
      <c r="M206" s="570"/>
      <c r="N206" s="570"/>
      <c r="O206" s="570"/>
      <c r="P206" s="570"/>
      <c r="Q206" s="571"/>
      <c r="R206" s="571"/>
      <c r="S206" s="571"/>
      <c r="T206" s="571"/>
      <c r="U206" s="571"/>
      <c r="V206" s="571"/>
      <c r="W206" s="571"/>
      <c r="X206" s="571"/>
      <c r="Y206" s="571"/>
      <c r="Z206" s="571"/>
      <c r="AA206" s="571"/>
    </row>
    <row r="207" spans="1:27" ht="12.75">
      <c r="A207" s="622" t="s">
        <v>277</v>
      </c>
      <c r="B207" s="626" t="s">
        <v>278</v>
      </c>
      <c r="C207" s="613">
        <f>C210</f>
        <v>55000</v>
      </c>
      <c r="D207" s="522">
        <f>D210</f>
        <v>0</v>
      </c>
      <c r="E207" s="523">
        <f>E210</f>
        <v>55000</v>
      </c>
      <c r="F207" s="570"/>
      <c r="G207" s="570"/>
      <c r="H207" s="570"/>
      <c r="I207" s="570"/>
      <c r="J207" s="570"/>
      <c r="K207" s="570"/>
      <c r="L207" s="570"/>
      <c r="M207" s="570"/>
      <c r="N207" s="570"/>
      <c r="O207" s="570"/>
      <c r="P207" s="570"/>
      <c r="Q207" s="571"/>
      <c r="R207" s="571"/>
      <c r="S207" s="571"/>
      <c r="T207" s="571"/>
      <c r="U207" s="571"/>
      <c r="V207" s="571"/>
      <c r="W207" s="571"/>
      <c r="X207" s="571"/>
      <c r="Y207" s="571"/>
      <c r="Z207" s="571"/>
      <c r="AA207" s="571"/>
    </row>
    <row r="208" spans="1:27" ht="12.75">
      <c r="A208" s="614"/>
      <c r="B208" s="624" t="s">
        <v>271</v>
      </c>
      <c r="C208" s="613"/>
      <c r="D208" s="522"/>
      <c r="E208" s="523"/>
      <c r="F208" s="570"/>
      <c r="G208" s="570"/>
      <c r="H208" s="570"/>
      <c r="I208" s="570"/>
      <c r="J208" s="570"/>
      <c r="K208" s="570"/>
      <c r="L208" s="570"/>
      <c r="M208" s="570"/>
      <c r="N208" s="570"/>
      <c r="O208" s="570"/>
      <c r="P208" s="570"/>
      <c r="Q208" s="571"/>
      <c r="R208" s="571"/>
      <c r="S208" s="571"/>
      <c r="T208" s="571"/>
      <c r="U208" s="571"/>
      <c r="V208" s="571"/>
      <c r="W208" s="571"/>
      <c r="X208" s="571"/>
      <c r="Y208" s="571"/>
      <c r="Z208" s="571"/>
      <c r="AA208" s="571"/>
    </row>
    <row r="209" spans="1:27" ht="12.75">
      <c r="A209" s="617" t="s">
        <v>226</v>
      </c>
      <c r="B209" s="618" t="s">
        <v>125</v>
      </c>
      <c r="C209" s="619"/>
      <c r="D209" s="52"/>
      <c r="E209" s="295"/>
      <c r="F209" s="570"/>
      <c r="G209" s="570"/>
      <c r="H209" s="570"/>
      <c r="I209" s="570"/>
      <c r="J209" s="570"/>
      <c r="K209" s="570"/>
      <c r="L209" s="570"/>
      <c r="M209" s="570"/>
      <c r="N209" s="570"/>
      <c r="O209" s="570"/>
      <c r="P209" s="570"/>
      <c r="Q209" s="571"/>
      <c r="R209" s="571"/>
      <c r="S209" s="571"/>
      <c r="T209" s="571"/>
      <c r="U209" s="571"/>
      <c r="V209" s="571"/>
      <c r="W209" s="571"/>
      <c r="X209" s="571"/>
      <c r="Y209" s="571"/>
      <c r="Z209" s="571"/>
      <c r="AA209" s="571"/>
    </row>
    <row r="210" spans="1:27" ht="12.75">
      <c r="A210" s="472">
        <v>3</v>
      </c>
      <c r="B210" s="433" t="s">
        <v>126</v>
      </c>
      <c r="C210" s="588">
        <f aca="true" t="shared" si="14" ref="C210:E212">C211</f>
        <v>55000</v>
      </c>
      <c r="D210" s="474">
        <f t="shared" si="14"/>
        <v>0</v>
      </c>
      <c r="E210" s="436">
        <f t="shared" si="14"/>
        <v>55000</v>
      </c>
      <c r="F210" s="570"/>
      <c r="G210" s="570"/>
      <c r="H210" s="570"/>
      <c r="I210" s="570"/>
      <c r="J210" s="570"/>
      <c r="K210" s="570"/>
      <c r="L210" s="570"/>
      <c r="M210" s="570"/>
      <c r="N210" s="570"/>
      <c r="O210" s="570"/>
      <c r="P210" s="570"/>
      <c r="Q210" s="571"/>
      <c r="R210" s="571"/>
      <c r="S210" s="571"/>
      <c r="T210" s="571"/>
      <c r="U210" s="571"/>
      <c r="V210" s="571"/>
      <c r="W210" s="571"/>
      <c r="X210" s="571"/>
      <c r="Y210" s="571"/>
      <c r="Z210" s="571"/>
      <c r="AA210" s="571"/>
    </row>
    <row r="211" spans="1:27" ht="12.75">
      <c r="A211" s="437">
        <v>32</v>
      </c>
      <c r="B211" s="438" t="s">
        <v>77</v>
      </c>
      <c r="C211" s="589">
        <f t="shared" si="14"/>
        <v>55000</v>
      </c>
      <c r="D211" s="440">
        <f t="shared" si="14"/>
        <v>0</v>
      </c>
      <c r="E211" s="441">
        <f t="shared" si="14"/>
        <v>55000</v>
      </c>
      <c r="F211" s="570"/>
      <c r="G211" s="570"/>
      <c r="H211" s="570"/>
      <c r="I211" s="570"/>
      <c r="J211" s="570"/>
      <c r="K211" s="570"/>
      <c r="L211" s="570"/>
      <c r="M211" s="570"/>
      <c r="N211" s="570"/>
      <c r="O211" s="570"/>
      <c r="P211" s="570"/>
      <c r="Q211" s="571"/>
      <c r="R211" s="571"/>
      <c r="S211" s="571"/>
      <c r="T211" s="571"/>
      <c r="U211" s="571"/>
      <c r="V211" s="571"/>
      <c r="W211" s="571"/>
      <c r="X211" s="571"/>
      <c r="Y211" s="571"/>
      <c r="Z211" s="571"/>
      <c r="AA211" s="571"/>
    </row>
    <row r="212" spans="1:27" ht="12.75">
      <c r="A212" s="565">
        <v>323</v>
      </c>
      <c r="B212" s="566" t="s">
        <v>127</v>
      </c>
      <c r="C212" s="620">
        <f t="shared" si="14"/>
        <v>55000</v>
      </c>
      <c r="D212" s="496">
        <f t="shared" si="14"/>
        <v>0</v>
      </c>
      <c r="E212" s="497">
        <f t="shared" si="14"/>
        <v>55000</v>
      </c>
      <c r="F212" s="570"/>
      <c r="G212" s="570"/>
      <c r="H212" s="570"/>
      <c r="I212" s="570"/>
      <c r="J212" s="570"/>
      <c r="K212" s="570"/>
      <c r="L212" s="570"/>
      <c r="M212" s="570"/>
      <c r="N212" s="570"/>
      <c r="O212" s="570"/>
      <c r="P212" s="570"/>
      <c r="Q212" s="571"/>
      <c r="R212" s="571"/>
      <c r="S212" s="571"/>
      <c r="T212" s="571"/>
      <c r="U212" s="571"/>
      <c r="V212" s="571"/>
      <c r="W212" s="571"/>
      <c r="X212" s="571"/>
      <c r="Y212" s="571"/>
      <c r="Z212" s="571"/>
      <c r="AA212" s="571"/>
    </row>
    <row r="213" spans="1:27" ht="12.75">
      <c r="A213" s="567">
        <v>323</v>
      </c>
      <c r="B213" s="568" t="s">
        <v>127</v>
      </c>
      <c r="C213" s="621">
        <v>55000</v>
      </c>
      <c r="D213" s="486"/>
      <c r="E213" s="484">
        <f>C213+D213</f>
        <v>55000</v>
      </c>
      <c r="F213" s="570"/>
      <c r="G213" s="570"/>
      <c r="H213" s="570"/>
      <c r="I213" s="570"/>
      <c r="J213" s="570"/>
      <c r="K213" s="570"/>
      <c r="L213" s="570"/>
      <c r="M213" s="570"/>
      <c r="N213" s="570"/>
      <c r="O213" s="570"/>
      <c r="P213" s="570"/>
      <c r="Q213" s="571"/>
      <c r="R213" s="571"/>
      <c r="S213" s="571"/>
      <c r="T213" s="571"/>
      <c r="U213" s="571"/>
      <c r="V213" s="571"/>
      <c r="W213" s="571"/>
      <c r="X213" s="571"/>
      <c r="Y213" s="571"/>
      <c r="Z213" s="571"/>
      <c r="AA213" s="571"/>
    </row>
    <row r="214" spans="1:27" ht="12.75">
      <c r="A214" s="622" t="s">
        <v>279</v>
      </c>
      <c r="B214" s="624" t="s">
        <v>280</v>
      </c>
      <c r="C214" s="613">
        <f>C217</f>
        <v>30000</v>
      </c>
      <c r="D214" s="522">
        <f>D217</f>
        <v>0</v>
      </c>
      <c r="E214" s="523">
        <f>E217</f>
        <v>30000</v>
      </c>
      <c r="F214" s="570"/>
      <c r="G214" s="570"/>
      <c r="H214" s="570"/>
      <c r="I214" s="570"/>
      <c r="J214" s="570"/>
      <c r="K214" s="570"/>
      <c r="L214" s="570"/>
      <c r="M214" s="570"/>
      <c r="N214" s="570"/>
      <c r="O214" s="570"/>
      <c r="P214" s="570"/>
      <c r="Q214" s="571"/>
      <c r="R214" s="571"/>
      <c r="S214" s="571"/>
      <c r="T214" s="571"/>
      <c r="U214" s="571"/>
      <c r="V214" s="571"/>
      <c r="W214" s="571"/>
      <c r="X214" s="571"/>
      <c r="Y214" s="571"/>
      <c r="Z214" s="571"/>
      <c r="AA214" s="571"/>
    </row>
    <row r="215" spans="1:27" ht="12.75">
      <c r="A215" s="627"/>
      <c r="B215" s="624" t="s">
        <v>281</v>
      </c>
      <c r="C215" s="628"/>
      <c r="D215" s="522"/>
      <c r="E215" s="523"/>
      <c r="F215" s="570"/>
      <c r="G215" s="570"/>
      <c r="H215" s="570"/>
      <c r="I215" s="570"/>
      <c r="J215" s="570"/>
      <c r="K215" s="570"/>
      <c r="L215" s="570"/>
      <c r="M215" s="570"/>
      <c r="N215" s="570"/>
      <c r="O215" s="570"/>
      <c r="P215" s="570"/>
      <c r="Q215" s="571"/>
      <c r="R215" s="571"/>
      <c r="S215" s="571"/>
      <c r="T215" s="571"/>
      <c r="U215" s="571"/>
      <c r="V215" s="571"/>
      <c r="W215" s="571"/>
      <c r="X215" s="571"/>
      <c r="Y215" s="571"/>
      <c r="Z215" s="571"/>
      <c r="AA215" s="571"/>
    </row>
    <row r="216" spans="1:27" ht="12.75">
      <c r="A216" s="617" t="s">
        <v>161</v>
      </c>
      <c r="B216" s="618" t="s">
        <v>125</v>
      </c>
      <c r="C216" s="619"/>
      <c r="D216" s="52"/>
      <c r="E216" s="295"/>
      <c r="F216" s="570"/>
      <c r="G216" s="570"/>
      <c r="H216" s="570"/>
      <c r="I216" s="570"/>
      <c r="J216" s="570"/>
      <c r="K216" s="570"/>
      <c r="L216" s="570"/>
      <c r="M216" s="570"/>
      <c r="N216" s="570"/>
      <c r="O216" s="570"/>
      <c r="P216" s="570"/>
      <c r="Q216" s="571"/>
      <c r="R216" s="571"/>
      <c r="S216" s="571"/>
      <c r="T216" s="571"/>
      <c r="U216" s="571"/>
      <c r="V216" s="571"/>
      <c r="W216" s="571"/>
      <c r="X216" s="571"/>
      <c r="Y216" s="571"/>
      <c r="Z216" s="571"/>
      <c r="AA216" s="571"/>
    </row>
    <row r="217" spans="1:27" ht="12.75">
      <c r="A217" s="472">
        <v>3</v>
      </c>
      <c r="B217" s="433" t="s">
        <v>126</v>
      </c>
      <c r="C217" s="588">
        <f aca="true" t="shared" si="15" ref="C217:E219">C218</f>
        <v>30000</v>
      </c>
      <c r="D217" s="474">
        <f t="shared" si="15"/>
        <v>0</v>
      </c>
      <c r="E217" s="436">
        <f t="shared" si="15"/>
        <v>30000</v>
      </c>
      <c r="F217" s="570"/>
      <c r="G217" s="570"/>
      <c r="H217" s="570"/>
      <c r="I217" s="570"/>
      <c r="J217" s="570"/>
      <c r="K217" s="570"/>
      <c r="L217" s="570"/>
      <c r="M217" s="570"/>
      <c r="N217" s="570"/>
      <c r="O217" s="570"/>
      <c r="P217" s="570"/>
      <c r="Q217" s="571"/>
      <c r="R217" s="571"/>
      <c r="S217" s="571"/>
      <c r="T217" s="571"/>
      <c r="U217" s="571"/>
      <c r="V217" s="571"/>
      <c r="W217" s="571"/>
      <c r="X217" s="571"/>
      <c r="Y217" s="571"/>
      <c r="Z217" s="571"/>
      <c r="AA217" s="571"/>
    </row>
    <row r="218" spans="1:27" ht="12.75">
      <c r="A218" s="437">
        <v>32</v>
      </c>
      <c r="B218" s="438" t="s">
        <v>77</v>
      </c>
      <c r="C218" s="589">
        <f t="shared" si="15"/>
        <v>30000</v>
      </c>
      <c r="D218" s="440">
        <f t="shared" si="15"/>
        <v>0</v>
      </c>
      <c r="E218" s="441">
        <f t="shared" si="15"/>
        <v>30000</v>
      </c>
      <c r="F218" s="570"/>
      <c r="G218" s="570"/>
      <c r="H218" s="570"/>
      <c r="I218" s="570"/>
      <c r="J218" s="570"/>
      <c r="K218" s="570"/>
      <c r="L218" s="570"/>
      <c r="M218" s="570"/>
      <c r="N218" s="570"/>
      <c r="O218" s="570"/>
      <c r="P218" s="570"/>
      <c r="Q218" s="571"/>
      <c r="R218" s="571"/>
      <c r="S218" s="571"/>
      <c r="T218" s="571"/>
      <c r="U218" s="571"/>
      <c r="V218" s="571"/>
      <c r="W218" s="571"/>
      <c r="X218" s="571"/>
      <c r="Y218" s="571"/>
      <c r="Z218" s="571"/>
      <c r="AA218" s="571"/>
    </row>
    <row r="219" spans="1:27" ht="12.75">
      <c r="A219" s="565">
        <v>323</v>
      </c>
      <c r="B219" s="566" t="s">
        <v>127</v>
      </c>
      <c r="C219" s="620">
        <f t="shared" si="15"/>
        <v>30000</v>
      </c>
      <c r="D219" s="496">
        <f t="shared" si="15"/>
        <v>0</v>
      </c>
      <c r="E219" s="497">
        <f t="shared" si="15"/>
        <v>30000</v>
      </c>
      <c r="F219" s="570"/>
      <c r="G219" s="570"/>
      <c r="H219" s="570"/>
      <c r="I219" s="570"/>
      <c r="J219" s="570"/>
      <c r="K219" s="570"/>
      <c r="L219" s="570"/>
      <c r="M219" s="570"/>
      <c r="N219" s="570"/>
      <c r="O219" s="570"/>
      <c r="P219" s="570"/>
      <c r="Q219" s="571"/>
      <c r="R219" s="571"/>
      <c r="S219" s="571"/>
      <c r="T219" s="571"/>
      <c r="U219" s="571"/>
      <c r="V219" s="571"/>
      <c r="W219" s="571"/>
      <c r="X219" s="571"/>
      <c r="Y219" s="571"/>
      <c r="Z219" s="571"/>
      <c r="AA219" s="571"/>
    </row>
    <row r="220" spans="1:27" ht="12.75">
      <c r="A220" s="567">
        <v>323</v>
      </c>
      <c r="B220" s="568" t="s">
        <v>127</v>
      </c>
      <c r="C220" s="621">
        <v>30000</v>
      </c>
      <c r="D220" s="486"/>
      <c r="E220" s="484">
        <f>C220+D220</f>
        <v>30000</v>
      </c>
      <c r="F220" s="570"/>
      <c r="G220" s="570"/>
      <c r="H220" s="570"/>
      <c r="I220" s="570"/>
      <c r="J220" s="570"/>
      <c r="K220" s="570"/>
      <c r="L220" s="570"/>
      <c r="M220" s="570"/>
      <c r="N220" s="570"/>
      <c r="O220" s="570"/>
      <c r="P220" s="570"/>
      <c r="Q220" s="571"/>
      <c r="R220" s="571"/>
      <c r="S220" s="571"/>
      <c r="T220" s="571"/>
      <c r="U220" s="571"/>
      <c r="V220" s="571"/>
      <c r="W220" s="571"/>
      <c r="X220" s="571"/>
      <c r="Y220" s="571"/>
      <c r="Z220" s="571"/>
      <c r="AA220" s="571"/>
    </row>
    <row r="221" spans="1:27" ht="12.75">
      <c r="A221" s="629"/>
      <c r="B221" s="630" t="s">
        <v>282</v>
      </c>
      <c r="C221" s="596"/>
      <c r="D221" s="597"/>
      <c r="E221" s="598"/>
      <c r="F221" s="570"/>
      <c r="G221" s="570"/>
      <c r="H221" s="570"/>
      <c r="I221" s="570"/>
      <c r="J221" s="570"/>
      <c r="K221" s="570"/>
      <c r="L221" s="570"/>
      <c r="M221" s="570"/>
      <c r="N221" s="570"/>
      <c r="O221" s="570"/>
      <c r="P221" s="570"/>
      <c r="Q221" s="571"/>
      <c r="R221" s="571"/>
      <c r="S221" s="571"/>
      <c r="T221" s="571"/>
      <c r="U221" s="571"/>
      <c r="V221" s="571"/>
      <c r="W221" s="571"/>
      <c r="X221" s="571"/>
      <c r="Y221" s="571"/>
      <c r="Z221" s="571"/>
      <c r="AA221" s="571"/>
    </row>
    <row r="222" spans="1:27" ht="12.75">
      <c r="A222" s="631" t="s">
        <v>283</v>
      </c>
      <c r="B222" s="632"/>
      <c r="C222" s="421">
        <f>C223+C230+C237</f>
        <v>435000</v>
      </c>
      <c r="D222" s="188">
        <f>D223+D230+D237</f>
        <v>0</v>
      </c>
      <c r="E222" s="556">
        <f>E223+E230+E237</f>
        <v>435000</v>
      </c>
      <c r="F222" s="570"/>
      <c r="G222" s="570"/>
      <c r="H222" s="570"/>
      <c r="I222" s="570"/>
      <c r="J222" s="570"/>
      <c r="K222" s="570"/>
      <c r="L222" s="570"/>
      <c r="M222" s="570"/>
      <c r="N222" s="570"/>
      <c r="O222" s="570"/>
      <c r="P222" s="570"/>
      <c r="Q222" s="571"/>
      <c r="R222" s="571"/>
      <c r="S222" s="571"/>
      <c r="T222" s="571"/>
      <c r="U222" s="571"/>
      <c r="V222" s="571"/>
      <c r="W222" s="571"/>
      <c r="X222" s="571"/>
      <c r="Y222" s="571"/>
      <c r="Z222" s="571"/>
      <c r="AA222" s="571"/>
    </row>
    <row r="223" spans="1:27" ht="12.75">
      <c r="A223" s="557" t="s">
        <v>284</v>
      </c>
      <c r="B223" s="601" t="s">
        <v>285</v>
      </c>
      <c r="C223" s="424">
        <f>C226</f>
        <v>200000</v>
      </c>
      <c r="D223" s="522">
        <f>D226</f>
        <v>0</v>
      </c>
      <c r="E223" s="523">
        <f>E226</f>
        <v>200000</v>
      </c>
      <c r="F223" s="570"/>
      <c r="G223" s="570"/>
      <c r="H223" s="570"/>
      <c r="I223" s="570"/>
      <c r="J223" s="570"/>
      <c r="K223" s="570"/>
      <c r="L223" s="570"/>
      <c r="M223" s="570"/>
      <c r="N223" s="570"/>
      <c r="O223" s="570"/>
      <c r="P223" s="570"/>
      <c r="Q223" s="571"/>
      <c r="R223" s="571"/>
      <c r="S223" s="571"/>
      <c r="T223" s="571"/>
      <c r="U223" s="571"/>
      <c r="V223" s="571"/>
      <c r="W223" s="571"/>
      <c r="X223" s="571"/>
      <c r="Y223" s="571"/>
      <c r="Z223" s="571"/>
      <c r="AA223" s="571"/>
    </row>
    <row r="224" spans="1:27" ht="12.75">
      <c r="A224" s="559"/>
      <c r="B224" s="601" t="s">
        <v>271</v>
      </c>
      <c r="C224" s="424"/>
      <c r="D224" s="522"/>
      <c r="E224" s="523"/>
      <c r="F224" s="570"/>
      <c r="G224" s="570"/>
      <c r="H224" s="570"/>
      <c r="I224" s="570"/>
      <c r="J224" s="570"/>
      <c r="K224" s="570"/>
      <c r="L224" s="570"/>
      <c r="M224" s="570"/>
      <c r="N224" s="570"/>
      <c r="O224" s="570"/>
      <c r="P224" s="570"/>
      <c r="Q224" s="571"/>
      <c r="R224" s="571"/>
      <c r="S224" s="571"/>
      <c r="T224" s="571"/>
      <c r="U224" s="571"/>
      <c r="V224" s="571"/>
      <c r="W224" s="571"/>
      <c r="X224" s="571"/>
      <c r="Y224" s="571"/>
      <c r="Z224" s="571"/>
      <c r="AA224" s="571"/>
    </row>
    <row r="225" spans="1:27" ht="12.75">
      <c r="A225" s="470" t="s">
        <v>236</v>
      </c>
      <c r="B225" s="633" t="s">
        <v>125</v>
      </c>
      <c r="C225" s="429"/>
      <c r="D225" s="52"/>
      <c r="E225" s="295"/>
      <c r="F225" s="570"/>
      <c r="G225" s="570"/>
      <c r="H225" s="570"/>
      <c r="I225" s="570"/>
      <c r="J225" s="570"/>
      <c r="K225" s="570"/>
      <c r="L225" s="570"/>
      <c r="M225" s="570"/>
      <c r="N225" s="570"/>
      <c r="O225" s="570"/>
      <c r="P225" s="570"/>
      <c r="Q225" s="571"/>
      <c r="R225" s="571"/>
      <c r="S225" s="571"/>
      <c r="T225" s="571"/>
      <c r="U225" s="571"/>
      <c r="V225" s="571"/>
      <c r="W225" s="571"/>
      <c r="X225" s="571"/>
      <c r="Y225" s="571"/>
      <c r="Z225" s="571"/>
      <c r="AA225" s="571"/>
    </row>
    <row r="226" spans="1:27" ht="12.75">
      <c r="A226" s="432">
        <v>3</v>
      </c>
      <c r="B226" s="433" t="s">
        <v>126</v>
      </c>
      <c r="C226" s="434">
        <f aca="true" t="shared" si="16" ref="C226:E228">C227</f>
        <v>200000</v>
      </c>
      <c r="D226" s="474">
        <f t="shared" si="16"/>
        <v>0</v>
      </c>
      <c r="E226" s="436">
        <f t="shared" si="16"/>
        <v>200000</v>
      </c>
      <c r="F226" s="570"/>
      <c r="G226" s="570"/>
      <c r="H226" s="570"/>
      <c r="I226" s="570"/>
      <c r="J226" s="570"/>
      <c r="K226" s="570"/>
      <c r="L226" s="570"/>
      <c r="M226" s="570"/>
      <c r="N226" s="570"/>
      <c r="O226" s="570"/>
      <c r="P226" s="570"/>
      <c r="Q226" s="571"/>
      <c r="R226" s="571"/>
      <c r="S226" s="571"/>
      <c r="T226" s="571"/>
      <c r="U226" s="571"/>
      <c r="V226" s="571"/>
      <c r="W226" s="571"/>
      <c r="X226" s="571"/>
      <c r="Y226" s="571"/>
      <c r="Z226" s="571"/>
      <c r="AA226" s="571"/>
    </row>
    <row r="227" spans="1:27" ht="12.75">
      <c r="A227" s="437">
        <v>35</v>
      </c>
      <c r="B227" s="438" t="s">
        <v>84</v>
      </c>
      <c r="C227" s="439">
        <f t="shared" si="16"/>
        <v>200000</v>
      </c>
      <c r="D227" s="440">
        <f t="shared" si="16"/>
        <v>0</v>
      </c>
      <c r="E227" s="441">
        <f t="shared" si="16"/>
        <v>200000</v>
      </c>
      <c r="F227" s="570"/>
      <c r="G227" s="570"/>
      <c r="H227" s="570"/>
      <c r="I227" s="570"/>
      <c r="J227" s="570"/>
      <c r="K227" s="570"/>
      <c r="L227" s="570"/>
      <c r="M227" s="570"/>
      <c r="N227" s="570"/>
      <c r="O227" s="570"/>
      <c r="P227" s="570"/>
      <c r="Q227" s="571"/>
      <c r="R227" s="571"/>
      <c r="S227" s="571"/>
      <c r="T227" s="571"/>
      <c r="U227" s="571"/>
      <c r="V227" s="571"/>
      <c r="W227" s="571"/>
      <c r="X227" s="571"/>
      <c r="Y227" s="571"/>
      <c r="Z227" s="571"/>
      <c r="AA227" s="571"/>
    </row>
    <row r="228" spans="1:27" ht="12.75">
      <c r="A228" s="551">
        <v>352</v>
      </c>
      <c r="B228" s="478" t="s">
        <v>286</v>
      </c>
      <c r="C228" s="552">
        <f t="shared" si="16"/>
        <v>200000</v>
      </c>
      <c r="D228" s="496">
        <f t="shared" si="16"/>
        <v>0</v>
      </c>
      <c r="E228" s="497">
        <f t="shared" si="16"/>
        <v>200000</v>
      </c>
      <c r="F228" s="570"/>
      <c r="G228" s="570"/>
      <c r="H228" s="570"/>
      <c r="I228" s="570"/>
      <c r="J228" s="570"/>
      <c r="K228" s="570"/>
      <c r="L228" s="570"/>
      <c r="M228" s="570"/>
      <c r="N228" s="570"/>
      <c r="O228" s="570"/>
      <c r="P228" s="570"/>
      <c r="Q228" s="571"/>
      <c r="R228" s="571"/>
      <c r="S228" s="571"/>
      <c r="T228" s="571"/>
      <c r="U228" s="571"/>
      <c r="V228" s="571"/>
      <c r="W228" s="571"/>
      <c r="X228" s="571"/>
      <c r="Y228" s="571"/>
      <c r="Z228" s="571"/>
      <c r="AA228" s="571"/>
    </row>
    <row r="229" spans="1:27" ht="12.75">
      <c r="A229" s="634">
        <v>352</v>
      </c>
      <c r="B229" s="428" t="s">
        <v>286</v>
      </c>
      <c r="C229" s="564">
        <v>200000</v>
      </c>
      <c r="D229" s="486"/>
      <c r="E229" s="484">
        <f>C229+D229</f>
        <v>200000</v>
      </c>
      <c r="F229" s="570"/>
      <c r="G229" s="570"/>
      <c r="H229" s="570"/>
      <c r="I229" s="570"/>
      <c r="J229" s="570"/>
      <c r="K229" s="570"/>
      <c r="L229" s="570"/>
      <c r="M229" s="570"/>
      <c r="N229" s="570"/>
      <c r="O229" s="570"/>
      <c r="P229" s="570"/>
      <c r="Q229" s="571"/>
      <c r="R229" s="571"/>
      <c r="S229" s="571"/>
      <c r="T229" s="571"/>
      <c r="U229" s="571"/>
      <c r="V229" s="571"/>
      <c r="W229" s="571"/>
      <c r="X229" s="571"/>
      <c r="Y229" s="571"/>
      <c r="Z229" s="571"/>
      <c r="AA229" s="571"/>
    </row>
    <row r="230" spans="1:27" ht="12.75">
      <c r="A230" s="635" t="s">
        <v>287</v>
      </c>
      <c r="B230" s="636" t="s">
        <v>288</v>
      </c>
      <c r="C230" s="424">
        <f>C233</f>
        <v>35000</v>
      </c>
      <c r="D230" s="522">
        <f>D233</f>
        <v>0</v>
      </c>
      <c r="E230" s="523">
        <f>E233</f>
        <v>35000</v>
      </c>
      <c r="F230" s="570"/>
      <c r="G230" s="570"/>
      <c r="H230" s="570"/>
      <c r="I230" s="570"/>
      <c r="J230" s="570"/>
      <c r="K230" s="570"/>
      <c r="L230" s="570"/>
      <c r="M230" s="570"/>
      <c r="N230" s="570"/>
      <c r="O230" s="570"/>
      <c r="P230" s="570"/>
      <c r="Q230" s="571"/>
      <c r="R230" s="571"/>
      <c r="S230" s="571"/>
      <c r="T230" s="571"/>
      <c r="U230" s="571"/>
      <c r="V230" s="571"/>
      <c r="W230" s="571"/>
      <c r="X230" s="571"/>
      <c r="Y230" s="571"/>
      <c r="Z230" s="571"/>
      <c r="AA230" s="571"/>
    </row>
    <row r="231" spans="1:27" ht="12.75">
      <c r="A231" s="559"/>
      <c r="B231" s="601" t="s">
        <v>271</v>
      </c>
      <c r="C231" s="424"/>
      <c r="D231" s="522"/>
      <c r="E231" s="523"/>
      <c r="F231" s="570"/>
      <c r="G231" s="570"/>
      <c r="H231" s="570"/>
      <c r="I231" s="570"/>
      <c r="J231" s="570"/>
      <c r="K231" s="570"/>
      <c r="L231" s="570"/>
      <c r="M231" s="570"/>
      <c r="N231" s="570"/>
      <c r="O231" s="570"/>
      <c r="P231" s="570"/>
      <c r="Q231" s="571"/>
      <c r="R231" s="571"/>
      <c r="S231" s="571"/>
      <c r="T231" s="571"/>
      <c r="U231" s="571"/>
      <c r="V231" s="571"/>
      <c r="W231" s="571"/>
      <c r="X231" s="571"/>
      <c r="Y231" s="571"/>
      <c r="Z231" s="571"/>
      <c r="AA231" s="571"/>
    </row>
    <row r="232" spans="1:27" ht="12.75">
      <c r="A232" s="563" t="s">
        <v>236</v>
      </c>
      <c r="B232" s="428" t="s">
        <v>125</v>
      </c>
      <c r="C232" s="429"/>
      <c r="D232" s="52"/>
      <c r="E232" s="295"/>
      <c r="F232" s="570"/>
      <c r="G232" s="570"/>
      <c r="H232" s="570"/>
      <c r="I232" s="570"/>
      <c r="J232" s="570"/>
      <c r="K232" s="570"/>
      <c r="L232" s="570"/>
      <c r="M232" s="570"/>
      <c r="N232" s="570"/>
      <c r="O232" s="570"/>
      <c r="P232" s="570"/>
      <c r="Q232" s="571"/>
      <c r="R232" s="571"/>
      <c r="S232" s="571"/>
      <c r="T232" s="571"/>
      <c r="U232" s="571"/>
      <c r="V232" s="571"/>
      <c r="W232" s="571"/>
      <c r="X232" s="571"/>
      <c r="Y232" s="571"/>
      <c r="Z232" s="571"/>
      <c r="AA232" s="571"/>
    </row>
    <row r="233" spans="1:27" ht="12.75">
      <c r="A233" s="432">
        <v>3</v>
      </c>
      <c r="B233" s="433" t="s">
        <v>126</v>
      </c>
      <c r="C233" s="434">
        <f aca="true" t="shared" si="17" ref="C233:E235">C234</f>
        <v>35000</v>
      </c>
      <c r="D233" s="474">
        <f t="shared" si="17"/>
        <v>0</v>
      </c>
      <c r="E233" s="436">
        <f t="shared" si="17"/>
        <v>35000</v>
      </c>
      <c r="F233" s="570"/>
      <c r="G233" s="570"/>
      <c r="H233" s="570"/>
      <c r="I233" s="570"/>
      <c r="J233" s="570"/>
      <c r="K233" s="570"/>
      <c r="L233" s="570"/>
      <c r="M233" s="570"/>
      <c r="N233" s="570"/>
      <c r="O233" s="570"/>
      <c r="P233" s="570"/>
      <c r="Q233" s="571"/>
      <c r="R233" s="571"/>
      <c r="S233" s="571"/>
      <c r="T233" s="571"/>
      <c r="U233" s="571"/>
      <c r="V233" s="571"/>
      <c r="W233" s="571"/>
      <c r="X233" s="571"/>
      <c r="Y233" s="571"/>
      <c r="Z233" s="571"/>
      <c r="AA233" s="571"/>
    </row>
    <row r="234" spans="1:27" ht="12.75">
      <c r="A234" s="437">
        <v>32</v>
      </c>
      <c r="B234" s="438" t="s">
        <v>77</v>
      </c>
      <c r="C234" s="439">
        <f t="shared" si="17"/>
        <v>35000</v>
      </c>
      <c r="D234" s="440">
        <f t="shared" si="17"/>
        <v>0</v>
      </c>
      <c r="E234" s="441">
        <f t="shared" si="17"/>
        <v>35000</v>
      </c>
      <c r="F234" s="570"/>
      <c r="G234" s="570"/>
      <c r="H234" s="570"/>
      <c r="I234" s="570"/>
      <c r="J234" s="570"/>
      <c r="K234" s="570"/>
      <c r="L234" s="570"/>
      <c r="M234" s="570"/>
      <c r="N234" s="570"/>
      <c r="O234" s="570"/>
      <c r="P234" s="570"/>
      <c r="Q234" s="571"/>
      <c r="R234" s="571"/>
      <c r="S234" s="571"/>
      <c r="T234" s="571"/>
      <c r="U234" s="571"/>
      <c r="V234" s="571"/>
      <c r="W234" s="571"/>
      <c r="X234" s="571"/>
      <c r="Y234" s="571"/>
      <c r="Z234" s="571"/>
      <c r="AA234" s="571"/>
    </row>
    <row r="235" spans="1:27" ht="12.75">
      <c r="A235" s="565">
        <v>323</v>
      </c>
      <c r="B235" s="566" t="s">
        <v>127</v>
      </c>
      <c r="C235" s="552">
        <f t="shared" si="17"/>
        <v>35000</v>
      </c>
      <c r="D235" s="496">
        <f t="shared" si="17"/>
        <v>0</v>
      </c>
      <c r="E235" s="497">
        <f t="shared" si="17"/>
        <v>35000</v>
      </c>
      <c r="F235" s="570"/>
      <c r="G235" s="570"/>
      <c r="H235" s="570"/>
      <c r="I235" s="570"/>
      <c r="J235" s="570"/>
      <c r="K235" s="570"/>
      <c r="L235" s="570"/>
      <c r="M235" s="570"/>
      <c r="N235" s="570"/>
      <c r="O235" s="570"/>
      <c r="P235" s="570"/>
      <c r="Q235" s="571"/>
      <c r="R235" s="571"/>
      <c r="S235" s="571"/>
      <c r="T235" s="571"/>
      <c r="U235" s="571"/>
      <c r="V235" s="571"/>
      <c r="W235" s="571"/>
      <c r="X235" s="571"/>
      <c r="Y235" s="571"/>
      <c r="Z235" s="571"/>
      <c r="AA235" s="571"/>
    </row>
    <row r="236" spans="1:27" ht="12.75">
      <c r="A236" s="567">
        <v>323</v>
      </c>
      <c r="B236" s="568" t="s">
        <v>127</v>
      </c>
      <c r="C236" s="564">
        <v>35000</v>
      </c>
      <c r="D236" s="486"/>
      <c r="E236" s="484">
        <f>C236+D236</f>
        <v>35000</v>
      </c>
      <c r="F236" s="570"/>
      <c r="G236" s="570"/>
      <c r="H236" s="570"/>
      <c r="I236" s="570"/>
      <c r="J236" s="570"/>
      <c r="K236" s="570"/>
      <c r="L236" s="570"/>
      <c r="M236" s="570"/>
      <c r="N236" s="570"/>
      <c r="O236" s="570"/>
      <c r="P236" s="570"/>
      <c r="Q236" s="571"/>
      <c r="R236" s="571"/>
      <c r="S236" s="571"/>
      <c r="T236" s="571"/>
      <c r="U236" s="571"/>
      <c r="V236" s="571"/>
      <c r="W236" s="571"/>
      <c r="X236" s="571"/>
      <c r="Y236" s="571"/>
      <c r="Z236" s="571"/>
      <c r="AA236" s="571"/>
    </row>
    <row r="237" spans="1:27" ht="12.75">
      <c r="A237" s="622" t="s">
        <v>289</v>
      </c>
      <c r="B237" s="637" t="s">
        <v>290</v>
      </c>
      <c r="C237" s="613">
        <f>C240</f>
        <v>200000</v>
      </c>
      <c r="D237" s="522">
        <f>D240</f>
        <v>0</v>
      </c>
      <c r="E237" s="523">
        <f>E240</f>
        <v>200000</v>
      </c>
      <c r="F237" s="570"/>
      <c r="G237" s="570"/>
      <c r="H237" s="570"/>
      <c r="I237" s="570"/>
      <c r="J237" s="570"/>
      <c r="K237" s="570"/>
      <c r="L237" s="570"/>
      <c r="M237" s="570"/>
      <c r="N237" s="570"/>
      <c r="O237" s="570"/>
      <c r="P237" s="570"/>
      <c r="Q237" s="571"/>
      <c r="R237" s="571"/>
      <c r="S237" s="571"/>
      <c r="T237" s="571"/>
      <c r="U237" s="571"/>
      <c r="V237" s="571"/>
      <c r="W237" s="571"/>
      <c r="X237" s="571"/>
      <c r="Y237" s="571"/>
      <c r="Z237" s="571"/>
      <c r="AA237" s="571"/>
    </row>
    <row r="238" spans="1:27" ht="12.75">
      <c r="A238" s="614"/>
      <c r="B238" s="624" t="s">
        <v>291</v>
      </c>
      <c r="C238" s="613"/>
      <c r="D238" s="522"/>
      <c r="E238" s="523"/>
      <c r="F238" s="570"/>
      <c r="G238" s="570"/>
      <c r="H238" s="570"/>
      <c r="I238" s="570"/>
      <c r="J238" s="570"/>
      <c r="K238" s="570"/>
      <c r="L238" s="570"/>
      <c r="M238" s="570"/>
      <c r="N238" s="570"/>
      <c r="O238" s="570"/>
      <c r="P238" s="570"/>
      <c r="Q238" s="571"/>
      <c r="R238" s="571"/>
      <c r="S238" s="571"/>
      <c r="T238" s="571"/>
      <c r="U238" s="571"/>
      <c r="V238" s="571"/>
      <c r="W238" s="571"/>
      <c r="X238" s="571"/>
      <c r="Y238" s="571"/>
      <c r="Z238" s="571"/>
      <c r="AA238" s="571"/>
    </row>
    <row r="239" spans="1:27" ht="12.75">
      <c r="A239" s="617" t="s">
        <v>161</v>
      </c>
      <c r="B239" s="633" t="s">
        <v>292</v>
      </c>
      <c r="C239" s="619"/>
      <c r="D239" s="52"/>
      <c r="E239" s="295"/>
      <c r="F239" s="570"/>
      <c r="G239" s="570"/>
      <c r="H239" s="570"/>
      <c r="I239" s="570"/>
      <c r="J239" s="570"/>
      <c r="K239" s="570"/>
      <c r="L239" s="570"/>
      <c r="M239" s="570"/>
      <c r="N239" s="570"/>
      <c r="O239" s="570"/>
      <c r="P239" s="570"/>
      <c r="Q239" s="571"/>
      <c r="R239" s="571"/>
      <c r="S239" s="571"/>
      <c r="T239" s="571"/>
      <c r="U239" s="571"/>
      <c r="V239" s="571"/>
      <c r="W239" s="571"/>
      <c r="X239" s="571"/>
      <c r="Y239" s="571"/>
      <c r="Z239" s="571"/>
      <c r="AA239" s="571"/>
    </row>
    <row r="240" spans="1:27" ht="12.75">
      <c r="A240" s="432">
        <v>3</v>
      </c>
      <c r="B240" s="433" t="s">
        <v>126</v>
      </c>
      <c r="C240" s="434">
        <f aca="true" t="shared" si="18" ref="C240:E242">C241</f>
        <v>200000</v>
      </c>
      <c r="D240" s="474">
        <f t="shared" si="18"/>
        <v>0</v>
      </c>
      <c r="E240" s="436">
        <f t="shared" si="18"/>
        <v>200000</v>
      </c>
      <c r="F240" s="570"/>
      <c r="G240" s="570"/>
      <c r="H240" s="570"/>
      <c r="I240" s="570"/>
      <c r="J240" s="570"/>
      <c r="K240" s="570"/>
      <c r="L240" s="570"/>
      <c r="M240" s="570"/>
      <c r="N240" s="570"/>
      <c r="O240" s="570"/>
      <c r="P240" s="570"/>
      <c r="Q240" s="571"/>
      <c r="R240" s="571"/>
      <c r="S240" s="571"/>
      <c r="T240" s="571"/>
      <c r="U240" s="571"/>
      <c r="V240" s="571"/>
      <c r="W240" s="571"/>
      <c r="X240" s="571"/>
      <c r="Y240" s="571"/>
      <c r="Z240" s="571"/>
      <c r="AA240" s="571"/>
    </row>
    <row r="241" spans="1:27" ht="12.75">
      <c r="A241" s="574">
        <v>38</v>
      </c>
      <c r="B241" s="438" t="s">
        <v>92</v>
      </c>
      <c r="C241" s="589">
        <f t="shared" si="18"/>
        <v>200000</v>
      </c>
      <c r="D241" s="440">
        <f t="shared" si="18"/>
        <v>0</v>
      </c>
      <c r="E241" s="441">
        <f t="shared" si="18"/>
        <v>200000</v>
      </c>
      <c r="F241" s="570"/>
      <c r="G241" s="570"/>
      <c r="H241" s="570"/>
      <c r="I241" s="570"/>
      <c r="J241" s="570"/>
      <c r="K241" s="570"/>
      <c r="L241" s="570"/>
      <c r="M241" s="570"/>
      <c r="N241" s="570"/>
      <c r="O241" s="570"/>
      <c r="P241" s="570"/>
      <c r="Q241" s="571"/>
      <c r="R241" s="571"/>
      <c r="S241" s="571"/>
      <c r="T241" s="571"/>
      <c r="U241" s="571"/>
      <c r="V241" s="571"/>
      <c r="W241" s="571"/>
      <c r="X241" s="571"/>
      <c r="Y241" s="571"/>
      <c r="Z241" s="571"/>
      <c r="AA241" s="571"/>
    </row>
    <row r="242" spans="1:27" ht="12.75">
      <c r="A242" s="565">
        <v>383</v>
      </c>
      <c r="B242" s="566" t="s">
        <v>293</v>
      </c>
      <c r="C242" s="620">
        <f t="shared" si="18"/>
        <v>200000</v>
      </c>
      <c r="D242" s="496">
        <f t="shared" si="18"/>
        <v>0</v>
      </c>
      <c r="E242" s="497">
        <f t="shared" si="18"/>
        <v>200000</v>
      </c>
      <c r="F242" s="570"/>
      <c r="G242" s="570"/>
      <c r="H242" s="570"/>
      <c r="I242" s="570"/>
      <c r="J242" s="570"/>
      <c r="K242" s="570"/>
      <c r="L242" s="570"/>
      <c r="M242" s="570"/>
      <c r="N242" s="570"/>
      <c r="O242" s="570"/>
      <c r="P242" s="570"/>
      <c r="Q242" s="571"/>
      <c r="R242" s="571"/>
      <c r="S242" s="571"/>
      <c r="T242" s="571"/>
      <c r="U242" s="571"/>
      <c r="V242" s="571"/>
      <c r="W242" s="571"/>
      <c r="X242" s="571"/>
      <c r="Y242" s="571"/>
      <c r="Z242" s="571"/>
      <c r="AA242" s="571"/>
    </row>
    <row r="243" spans="1:27" ht="12.75">
      <c r="A243" s="567">
        <v>383</v>
      </c>
      <c r="B243" s="568" t="s">
        <v>293</v>
      </c>
      <c r="C243" s="621">
        <v>200000</v>
      </c>
      <c r="D243" s="486"/>
      <c r="E243" s="484">
        <f>C243+D243</f>
        <v>200000</v>
      </c>
      <c r="F243" s="570"/>
      <c r="G243" s="570"/>
      <c r="H243" s="570"/>
      <c r="I243" s="570"/>
      <c r="J243" s="570"/>
      <c r="K243" s="570"/>
      <c r="L243" s="570"/>
      <c r="M243" s="570"/>
      <c r="N243" s="570"/>
      <c r="O243" s="570"/>
      <c r="P243" s="570"/>
      <c r="Q243" s="571"/>
      <c r="R243" s="571"/>
      <c r="S243" s="571"/>
      <c r="T243" s="571"/>
      <c r="U243" s="571"/>
      <c r="V243" s="571"/>
      <c r="W243" s="571"/>
      <c r="X243" s="571"/>
      <c r="Y243" s="571"/>
      <c r="Z243" s="571"/>
      <c r="AA243" s="571"/>
    </row>
    <row r="244" spans="1:27" ht="12.75">
      <c r="A244" s="638" t="s">
        <v>294</v>
      </c>
      <c r="B244" s="638"/>
      <c r="C244" s="421">
        <f>C245</f>
        <v>70000</v>
      </c>
      <c r="D244" s="188">
        <f>D245</f>
        <v>0</v>
      </c>
      <c r="E244" s="556">
        <f>E245</f>
        <v>70000</v>
      </c>
      <c r="F244" s="570"/>
      <c r="G244" s="570"/>
      <c r="H244" s="570"/>
      <c r="I244" s="570"/>
      <c r="J244" s="570"/>
      <c r="K244" s="570"/>
      <c r="L244" s="570"/>
      <c r="M244" s="570"/>
      <c r="N244" s="570"/>
      <c r="O244" s="570"/>
      <c r="P244" s="570"/>
      <c r="Q244" s="571"/>
      <c r="R244" s="571"/>
      <c r="S244" s="571"/>
      <c r="T244" s="571"/>
      <c r="U244" s="571"/>
      <c r="V244" s="571"/>
      <c r="W244" s="571"/>
      <c r="X244" s="571"/>
      <c r="Y244" s="571"/>
      <c r="Z244" s="571"/>
      <c r="AA244" s="571"/>
    </row>
    <row r="245" spans="1:27" ht="12.75">
      <c r="A245" s="557" t="s">
        <v>295</v>
      </c>
      <c r="B245" s="601" t="s">
        <v>85</v>
      </c>
      <c r="C245" s="424">
        <f>C248</f>
        <v>70000</v>
      </c>
      <c r="D245" s="522">
        <f>D248</f>
        <v>0</v>
      </c>
      <c r="E245" s="523">
        <f>E248</f>
        <v>70000</v>
      </c>
      <c r="F245" s="570"/>
      <c r="G245" s="570"/>
      <c r="H245" s="570"/>
      <c r="I245" s="570"/>
      <c r="J245" s="570"/>
      <c r="K245" s="570"/>
      <c r="L245" s="570"/>
      <c r="M245" s="570"/>
      <c r="N245" s="570"/>
      <c r="O245" s="570"/>
      <c r="P245" s="570"/>
      <c r="Q245" s="571"/>
      <c r="R245" s="571"/>
      <c r="S245" s="571"/>
      <c r="T245" s="571"/>
      <c r="U245" s="571"/>
      <c r="V245" s="571"/>
      <c r="W245" s="571"/>
      <c r="X245" s="571"/>
      <c r="Y245" s="571"/>
      <c r="Z245" s="571"/>
      <c r="AA245" s="571"/>
    </row>
    <row r="246" spans="1:27" ht="12.75">
      <c r="A246" s="559"/>
      <c r="B246" s="601" t="s">
        <v>271</v>
      </c>
      <c r="C246" s="424"/>
      <c r="D246" s="522"/>
      <c r="E246" s="523"/>
      <c r="F246" s="570"/>
      <c r="G246" s="570"/>
      <c r="H246" s="570"/>
      <c r="I246" s="570"/>
      <c r="J246" s="570"/>
      <c r="K246" s="570"/>
      <c r="L246" s="570"/>
      <c r="M246" s="570"/>
      <c r="N246" s="570"/>
      <c r="O246" s="570"/>
      <c r="P246" s="570"/>
      <c r="Q246" s="571"/>
      <c r="R246" s="571"/>
      <c r="S246" s="571"/>
      <c r="T246" s="571"/>
      <c r="U246" s="571"/>
      <c r="V246" s="571"/>
      <c r="W246" s="571"/>
      <c r="X246" s="571"/>
      <c r="Y246" s="571"/>
      <c r="Z246" s="571"/>
      <c r="AA246" s="571"/>
    </row>
    <row r="247" spans="1:27" ht="12.75">
      <c r="A247" s="639" t="s">
        <v>236</v>
      </c>
      <c r="B247" s="640" t="s">
        <v>125</v>
      </c>
      <c r="C247" s="429"/>
      <c r="D247" s="52"/>
      <c r="E247" s="295"/>
      <c r="F247" s="570"/>
      <c r="G247" s="570"/>
      <c r="H247" s="570"/>
      <c r="I247" s="570"/>
      <c r="J247" s="570"/>
      <c r="K247" s="570"/>
      <c r="L247" s="570"/>
      <c r="M247" s="570"/>
      <c r="N247" s="570"/>
      <c r="O247" s="570"/>
      <c r="P247" s="570"/>
      <c r="Q247" s="571"/>
      <c r="R247" s="571"/>
      <c r="S247" s="571"/>
      <c r="T247" s="571"/>
      <c r="U247" s="571"/>
      <c r="V247" s="571"/>
      <c r="W247" s="571"/>
      <c r="X247" s="571"/>
      <c r="Y247" s="571"/>
      <c r="Z247" s="571"/>
      <c r="AA247" s="571"/>
    </row>
    <row r="248" spans="1:27" ht="12.75">
      <c r="A248" s="641">
        <v>3</v>
      </c>
      <c r="B248" s="642" t="s">
        <v>126</v>
      </c>
      <c r="C248" s="434">
        <f aca="true" t="shared" si="19" ref="C248:D250">C249</f>
        <v>70000</v>
      </c>
      <c r="D248" s="474">
        <f t="shared" si="19"/>
        <v>0</v>
      </c>
      <c r="E248" s="436">
        <f>E250</f>
        <v>70000</v>
      </c>
      <c r="F248" s="570"/>
      <c r="G248" s="570"/>
      <c r="H248" s="570"/>
      <c r="I248" s="570"/>
      <c r="J248" s="570"/>
      <c r="K248" s="570"/>
      <c r="L248" s="570"/>
      <c r="M248" s="570"/>
      <c r="N248" s="570"/>
      <c r="O248" s="570"/>
      <c r="P248" s="570"/>
      <c r="Q248" s="571"/>
      <c r="R248" s="571"/>
      <c r="S248" s="571"/>
      <c r="T248" s="571"/>
      <c r="U248" s="571"/>
      <c r="V248" s="571"/>
      <c r="W248" s="571"/>
      <c r="X248" s="571"/>
      <c r="Y248" s="571"/>
      <c r="Z248" s="571"/>
      <c r="AA248" s="571"/>
    </row>
    <row r="249" spans="1:27" ht="12.75">
      <c r="A249" s="643">
        <v>35</v>
      </c>
      <c r="B249" s="644" t="s">
        <v>84</v>
      </c>
      <c r="C249" s="439">
        <f t="shared" si="19"/>
        <v>70000</v>
      </c>
      <c r="D249" s="440">
        <f t="shared" si="19"/>
        <v>0</v>
      </c>
      <c r="E249" s="441">
        <f>E250</f>
        <v>70000</v>
      </c>
      <c r="F249" s="570"/>
      <c r="G249" s="570"/>
      <c r="H249" s="570"/>
      <c r="I249" s="570"/>
      <c r="J249" s="570"/>
      <c r="K249" s="570"/>
      <c r="L249" s="570"/>
      <c r="M249" s="570"/>
      <c r="N249" s="570"/>
      <c r="O249" s="570"/>
      <c r="P249" s="570"/>
      <c r="Q249" s="571"/>
      <c r="R249" s="571"/>
      <c r="S249" s="571"/>
      <c r="T249" s="571"/>
      <c r="U249" s="571"/>
      <c r="V249" s="571"/>
      <c r="W249" s="571"/>
      <c r="X249" s="571"/>
      <c r="Y249" s="571"/>
      <c r="Z249" s="571"/>
      <c r="AA249" s="571"/>
    </row>
    <row r="250" spans="1:27" ht="12.75">
      <c r="A250" s="645">
        <v>352</v>
      </c>
      <c r="B250" s="646" t="s">
        <v>296</v>
      </c>
      <c r="C250" s="552">
        <f t="shared" si="19"/>
        <v>70000</v>
      </c>
      <c r="D250" s="496">
        <f t="shared" si="19"/>
        <v>0</v>
      </c>
      <c r="E250" s="497">
        <f>E251</f>
        <v>70000</v>
      </c>
      <c r="F250" s="570"/>
      <c r="G250" s="570"/>
      <c r="H250" s="570"/>
      <c r="I250" s="570"/>
      <c r="J250" s="570"/>
      <c r="K250" s="570"/>
      <c r="L250" s="570"/>
      <c r="M250" s="570"/>
      <c r="N250" s="570"/>
      <c r="O250" s="570"/>
      <c r="P250" s="570"/>
      <c r="Q250" s="571"/>
      <c r="R250" s="571"/>
      <c r="S250" s="571"/>
      <c r="T250" s="571"/>
      <c r="U250" s="571"/>
      <c r="V250" s="571"/>
      <c r="W250" s="571"/>
      <c r="X250" s="571"/>
      <c r="Y250" s="571"/>
      <c r="Z250" s="571"/>
      <c r="AA250" s="571"/>
    </row>
    <row r="251" spans="1:27" ht="12.75">
      <c r="A251" s="647">
        <v>352</v>
      </c>
      <c r="B251" s="648" t="s">
        <v>297</v>
      </c>
      <c r="C251" s="458">
        <v>70000</v>
      </c>
      <c r="D251" s="486"/>
      <c r="E251" s="484">
        <f>C251+D251</f>
        <v>70000</v>
      </c>
      <c r="F251" s="570"/>
      <c r="G251" s="570"/>
      <c r="H251" s="570"/>
      <c r="I251" s="570"/>
      <c r="J251" s="570"/>
      <c r="K251" s="570"/>
      <c r="L251" s="570"/>
      <c r="M251" s="570"/>
      <c r="N251" s="570"/>
      <c r="O251" s="570"/>
      <c r="P251" s="570"/>
      <c r="Q251" s="571"/>
      <c r="R251" s="571"/>
      <c r="S251" s="571"/>
      <c r="T251" s="571"/>
      <c r="U251" s="571"/>
      <c r="V251" s="571"/>
      <c r="W251" s="571"/>
      <c r="X251" s="571"/>
      <c r="Y251" s="571"/>
      <c r="Z251" s="571"/>
      <c r="AA251" s="571"/>
    </row>
    <row r="252" spans="1:27" ht="12.75">
      <c r="A252" s="649"/>
      <c r="B252" s="650" t="s">
        <v>298</v>
      </c>
      <c r="C252" s="651"/>
      <c r="D252" s="597"/>
      <c r="E252" s="598"/>
      <c r="F252" s="570"/>
      <c r="G252" s="570"/>
      <c r="H252" s="570"/>
      <c r="I252" s="570"/>
      <c r="J252" s="570"/>
      <c r="K252" s="570"/>
      <c r="L252" s="570"/>
      <c r="M252" s="570"/>
      <c r="N252" s="570"/>
      <c r="O252" s="570"/>
      <c r="P252" s="570"/>
      <c r="Q252" s="571"/>
      <c r="R252" s="571"/>
      <c r="S252" s="571"/>
      <c r="T252" s="571"/>
      <c r="U252" s="571"/>
      <c r="V252" s="571"/>
      <c r="W252" s="571"/>
      <c r="X252" s="571"/>
      <c r="Y252" s="571"/>
      <c r="Z252" s="571"/>
      <c r="AA252" s="571"/>
    </row>
    <row r="253" spans="1:27" ht="12.75">
      <c r="A253" s="652" t="s">
        <v>299</v>
      </c>
      <c r="B253" s="652"/>
      <c r="C253" s="653">
        <f>C254+C262+C270+C277</f>
        <v>255000</v>
      </c>
      <c r="D253" s="188">
        <f>D254+D262+D270+D277</f>
        <v>0</v>
      </c>
      <c r="E253" s="556">
        <f>E254+E262+E270+E277</f>
        <v>255000</v>
      </c>
      <c r="F253" s="570"/>
      <c r="G253" s="570"/>
      <c r="H253" s="570"/>
      <c r="I253" s="570"/>
      <c r="J253" s="570"/>
      <c r="K253" s="570"/>
      <c r="L253" s="570"/>
      <c r="M253" s="570"/>
      <c r="N253" s="570"/>
      <c r="O253" s="570"/>
      <c r="P253" s="570"/>
      <c r="Q253" s="571"/>
      <c r="R253" s="571"/>
      <c r="S253" s="571"/>
      <c r="T253" s="571"/>
      <c r="U253" s="571"/>
      <c r="V253" s="571"/>
      <c r="W253" s="571"/>
      <c r="X253" s="571"/>
      <c r="Y253" s="571"/>
      <c r="Z253" s="571"/>
      <c r="AA253" s="571"/>
    </row>
    <row r="254" spans="1:27" ht="12.75">
      <c r="A254" s="654" t="s">
        <v>300</v>
      </c>
      <c r="B254" s="655" t="s">
        <v>301</v>
      </c>
      <c r="C254" s="656">
        <f>C258</f>
        <v>100000</v>
      </c>
      <c r="D254" s="522">
        <f>D258</f>
        <v>0</v>
      </c>
      <c r="E254" s="523">
        <f>E258</f>
        <v>100000</v>
      </c>
      <c r="F254" s="570"/>
      <c r="G254" s="570"/>
      <c r="H254" s="570"/>
      <c r="I254" s="570"/>
      <c r="J254" s="570"/>
      <c r="K254" s="570"/>
      <c r="L254" s="570"/>
      <c r="M254" s="570"/>
      <c r="N254" s="570"/>
      <c r="O254" s="570"/>
      <c r="P254" s="570"/>
      <c r="Q254" s="571"/>
      <c r="R254" s="571"/>
      <c r="S254" s="571"/>
      <c r="T254" s="571"/>
      <c r="U254" s="571"/>
      <c r="V254" s="571"/>
      <c r="W254" s="571"/>
      <c r="X254" s="571"/>
      <c r="Y254" s="571"/>
      <c r="Z254" s="571"/>
      <c r="AA254" s="571"/>
    </row>
    <row r="255" spans="1:27" ht="12.75">
      <c r="A255" s="657"/>
      <c r="B255" s="655" t="s">
        <v>302</v>
      </c>
      <c r="C255" s="613"/>
      <c r="D255" s="522"/>
      <c r="E255" s="523"/>
      <c r="F255" s="570"/>
      <c r="G255" s="570"/>
      <c r="H255" s="570"/>
      <c r="I255" s="570"/>
      <c r="J255" s="570"/>
      <c r="K255" s="570"/>
      <c r="L255" s="570"/>
      <c r="M255" s="570"/>
      <c r="N255" s="570"/>
      <c r="O255" s="570"/>
      <c r="P255" s="570"/>
      <c r="Q255" s="571"/>
      <c r="R255" s="571"/>
      <c r="S255" s="571"/>
      <c r="T255" s="571"/>
      <c r="U255" s="571"/>
      <c r="V255" s="571"/>
      <c r="W255" s="571"/>
      <c r="X255" s="571"/>
      <c r="Y255" s="571"/>
      <c r="Z255" s="571"/>
      <c r="AA255" s="571"/>
    </row>
    <row r="256" spans="1:27" ht="12.75">
      <c r="A256" s="658"/>
      <c r="B256" s="615" t="s">
        <v>303</v>
      </c>
      <c r="C256" s="616"/>
      <c r="D256" s="522"/>
      <c r="E256" s="523"/>
      <c r="F256" s="570"/>
      <c r="G256" s="570"/>
      <c r="H256" s="570"/>
      <c r="I256" s="570"/>
      <c r="J256" s="570"/>
      <c r="K256" s="570"/>
      <c r="L256" s="570"/>
      <c r="M256" s="570"/>
      <c r="N256" s="570"/>
      <c r="O256" s="570"/>
      <c r="P256" s="570"/>
      <c r="Q256" s="571"/>
      <c r="R256" s="571"/>
      <c r="S256" s="571"/>
      <c r="T256" s="571"/>
      <c r="U256" s="571"/>
      <c r="V256" s="571"/>
      <c r="W256" s="571"/>
      <c r="X256" s="571"/>
      <c r="Y256" s="571"/>
      <c r="Z256" s="571"/>
      <c r="AA256" s="571"/>
    </row>
    <row r="257" spans="1:27" ht="12.75">
      <c r="A257" s="659" t="s">
        <v>304</v>
      </c>
      <c r="B257" s="618" t="s">
        <v>125</v>
      </c>
      <c r="C257" s="619"/>
      <c r="D257" s="52"/>
      <c r="E257" s="295"/>
      <c r="F257" s="570"/>
      <c r="G257" s="570"/>
      <c r="H257" s="570"/>
      <c r="I257" s="570"/>
      <c r="J257" s="570"/>
      <c r="K257" s="570"/>
      <c r="L257" s="570"/>
      <c r="M257" s="570"/>
      <c r="N257" s="570"/>
      <c r="O257" s="570"/>
      <c r="P257" s="570"/>
      <c r="Q257" s="571"/>
      <c r="R257" s="571"/>
      <c r="S257" s="571"/>
      <c r="T257" s="571"/>
      <c r="U257" s="571"/>
      <c r="V257" s="571"/>
      <c r="W257" s="571"/>
      <c r="X257" s="571"/>
      <c r="Y257" s="571"/>
      <c r="Z257" s="571"/>
      <c r="AA257" s="571"/>
    </row>
    <row r="258" spans="1:27" ht="12.75">
      <c r="A258" s="432">
        <v>3</v>
      </c>
      <c r="B258" s="433" t="s">
        <v>126</v>
      </c>
      <c r="C258" s="588">
        <f aca="true" t="shared" si="20" ref="C258:E260">C259</f>
        <v>100000</v>
      </c>
      <c r="D258" s="474">
        <f t="shared" si="20"/>
        <v>0</v>
      </c>
      <c r="E258" s="436">
        <f t="shared" si="20"/>
        <v>100000</v>
      </c>
      <c r="F258" s="570"/>
      <c r="G258" s="570"/>
      <c r="H258" s="570"/>
      <c r="I258" s="570"/>
      <c r="J258" s="570"/>
      <c r="K258" s="570"/>
      <c r="L258" s="570"/>
      <c r="M258" s="570"/>
      <c r="N258" s="570"/>
      <c r="O258" s="570"/>
      <c r="P258" s="570"/>
      <c r="Q258" s="571"/>
      <c r="R258" s="571"/>
      <c r="S258" s="571"/>
      <c r="T258" s="571"/>
      <c r="U258" s="571"/>
      <c r="V258" s="571"/>
      <c r="W258" s="571"/>
      <c r="X258" s="571"/>
      <c r="Y258" s="571"/>
      <c r="Z258" s="571"/>
      <c r="AA258" s="571"/>
    </row>
    <row r="259" spans="1:27" ht="12.75">
      <c r="A259" s="437">
        <v>38</v>
      </c>
      <c r="B259" s="438" t="s">
        <v>92</v>
      </c>
      <c r="C259" s="589">
        <f t="shared" si="20"/>
        <v>100000</v>
      </c>
      <c r="D259" s="440">
        <f t="shared" si="20"/>
        <v>0</v>
      </c>
      <c r="E259" s="441">
        <f t="shared" si="20"/>
        <v>100000</v>
      </c>
      <c r="F259" s="570"/>
      <c r="G259" s="570"/>
      <c r="H259" s="570"/>
      <c r="I259" s="570"/>
      <c r="J259" s="570"/>
      <c r="K259" s="570"/>
      <c r="L259" s="570"/>
      <c r="M259" s="570"/>
      <c r="N259" s="570"/>
      <c r="O259" s="570"/>
      <c r="P259" s="570"/>
      <c r="Q259" s="571"/>
      <c r="R259" s="571"/>
      <c r="S259" s="571"/>
      <c r="T259" s="571"/>
      <c r="U259" s="571"/>
      <c r="V259" s="571"/>
      <c r="W259" s="571"/>
      <c r="X259" s="571"/>
      <c r="Y259" s="571"/>
      <c r="Z259" s="571"/>
      <c r="AA259" s="571"/>
    </row>
    <row r="260" spans="1:27" ht="12.75">
      <c r="A260" s="565">
        <v>381</v>
      </c>
      <c r="B260" s="660" t="s">
        <v>262</v>
      </c>
      <c r="C260" s="620">
        <f t="shared" si="20"/>
        <v>100000</v>
      </c>
      <c r="D260" s="496">
        <f t="shared" si="20"/>
        <v>0</v>
      </c>
      <c r="E260" s="497">
        <f t="shared" si="20"/>
        <v>100000</v>
      </c>
      <c r="F260" s="570"/>
      <c r="G260" s="570"/>
      <c r="H260" s="570"/>
      <c r="I260" s="570"/>
      <c r="J260" s="570"/>
      <c r="K260" s="570"/>
      <c r="L260" s="570"/>
      <c r="M260" s="570"/>
      <c r="N260" s="570"/>
      <c r="O260" s="570"/>
      <c r="P260" s="570"/>
      <c r="Q260" s="571"/>
      <c r="R260" s="571"/>
      <c r="S260" s="571"/>
      <c r="T260" s="571"/>
      <c r="U260" s="571"/>
      <c r="V260" s="571"/>
      <c r="W260" s="571"/>
      <c r="X260" s="571"/>
      <c r="Y260" s="571"/>
      <c r="Z260" s="571"/>
      <c r="AA260" s="571"/>
    </row>
    <row r="261" spans="1:27" ht="12.75">
      <c r="A261" s="567">
        <v>381</v>
      </c>
      <c r="B261" s="661" t="s">
        <v>262</v>
      </c>
      <c r="C261" s="621">
        <v>100000</v>
      </c>
      <c r="D261" s="486"/>
      <c r="E261" s="484">
        <f>C261+D261</f>
        <v>100000</v>
      </c>
      <c r="F261" s="570"/>
      <c r="G261" s="570"/>
      <c r="H261" s="570"/>
      <c r="I261" s="570"/>
      <c r="J261" s="570"/>
      <c r="K261" s="570"/>
      <c r="L261" s="570"/>
      <c r="M261" s="570"/>
      <c r="N261" s="570"/>
      <c r="O261" s="570"/>
      <c r="P261" s="570"/>
      <c r="Q261" s="571"/>
      <c r="R261" s="571"/>
      <c r="S261" s="571"/>
      <c r="T261" s="571"/>
      <c r="U261" s="571"/>
      <c r="V261" s="571"/>
      <c r="W261" s="571"/>
      <c r="X261" s="571"/>
      <c r="Y261" s="571"/>
      <c r="Z261" s="571"/>
      <c r="AA261" s="571"/>
    </row>
    <row r="262" spans="1:27" ht="21.75">
      <c r="A262" s="662" t="s">
        <v>305</v>
      </c>
      <c r="B262" s="663" t="s">
        <v>306</v>
      </c>
      <c r="C262" s="613">
        <f>C266</f>
        <v>10000</v>
      </c>
      <c r="D262" s="522">
        <f>D266</f>
        <v>0</v>
      </c>
      <c r="E262" s="523">
        <f>E266</f>
        <v>10000</v>
      </c>
      <c r="F262" s="570"/>
      <c r="G262" s="570"/>
      <c r="H262" s="570"/>
      <c r="I262" s="570"/>
      <c r="J262" s="570"/>
      <c r="K262" s="570"/>
      <c r="L262" s="570"/>
      <c r="M262" s="570"/>
      <c r="N262" s="570"/>
      <c r="O262" s="570"/>
      <c r="P262" s="570"/>
      <c r="Q262" s="571"/>
      <c r="R262" s="571"/>
      <c r="S262" s="571"/>
      <c r="T262" s="571"/>
      <c r="U262" s="571"/>
      <c r="V262" s="571"/>
      <c r="W262" s="571"/>
      <c r="X262" s="571"/>
      <c r="Y262" s="571"/>
      <c r="Z262" s="571"/>
      <c r="AA262" s="571"/>
    </row>
    <row r="263" spans="1:27" ht="12.75">
      <c r="A263" s="664" t="s">
        <v>307</v>
      </c>
      <c r="B263" s="624" t="s">
        <v>308</v>
      </c>
      <c r="C263" s="613"/>
      <c r="D263" s="522"/>
      <c r="E263" s="523"/>
      <c r="F263" s="570"/>
      <c r="G263" s="570"/>
      <c r="H263" s="570"/>
      <c r="I263" s="570"/>
      <c r="J263" s="570"/>
      <c r="K263" s="570"/>
      <c r="L263" s="570"/>
      <c r="M263" s="570"/>
      <c r="N263" s="570"/>
      <c r="O263" s="570"/>
      <c r="P263" s="570"/>
      <c r="Q263" s="571"/>
      <c r="R263" s="571"/>
      <c r="S263" s="571"/>
      <c r="T263" s="571"/>
      <c r="U263" s="571"/>
      <c r="V263" s="571"/>
      <c r="W263" s="571"/>
      <c r="X263" s="571"/>
      <c r="Y263" s="571"/>
      <c r="Z263" s="571"/>
      <c r="AA263" s="571"/>
    </row>
    <row r="264" spans="1:27" ht="12.75">
      <c r="A264" s="665"/>
      <c r="B264" s="624" t="s">
        <v>303</v>
      </c>
      <c r="C264" s="613"/>
      <c r="D264" s="522"/>
      <c r="E264" s="523"/>
      <c r="F264" s="570"/>
      <c r="G264" s="570"/>
      <c r="H264" s="570"/>
      <c r="I264" s="570"/>
      <c r="J264" s="570"/>
      <c r="K264" s="570"/>
      <c r="L264" s="570"/>
      <c r="M264" s="570"/>
      <c r="N264" s="570"/>
      <c r="O264" s="570"/>
      <c r="P264" s="570"/>
      <c r="Q264" s="571"/>
      <c r="R264" s="571"/>
      <c r="S264" s="571"/>
      <c r="T264" s="571"/>
      <c r="U264" s="571"/>
      <c r="V264" s="571"/>
      <c r="W264" s="571"/>
      <c r="X264" s="571"/>
      <c r="Y264" s="571"/>
      <c r="Z264" s="571"/>
      <c r="AA264" s="571"/>
    </row>
    <row r="265" spans="1:27" ht="12.75">
      <c r="A265" s="666" t="s">
        <v>304</v>
      </c>
      <c r="B265" s="667" t="s">
        <v>125</v>
      </c>
      <c r="C265" s="625"/>
      <c r="D265" s="52"/>
      <c r="E265" s="295"/>
      <c r="F265" s="570"/>
      <c r="G265" s="570"/>
      <c r="H265" s="570"/>
      <c r="I265" s="570"/>
      <c r="J265" s="570"/>
      <c r="K265" s="570"/>
      <c r="L265" s="570"/>
      <c r="M265" s="570"/>
      <c r="N265" s="570"/>
      <c r="O265" s="570"/>
      <c r="P265" s="570"/>
      <c r="Q265" s="571"/>
      <c r="R265" s="571"/>
      <c r="S265" s="571"/>
      <c r="T265" s="571"/>
      <c r="U265" s="571"/>
      <c r="V265" s="571"/>
      <c r="W265" s="571"/>
      <c r="X265" s="571"/>
      <c r="Y265" s="571"/>
      <c r="Z265" s="571"/>
      <c r="AA265" s="571"/>
    </row>
    <row r="266" spans="1:27" ht="12.75">
      <c r="A266" s="432">
        <v>3</v>
      </c>
      <c r="B266" s="433" t="s">
        <v>126</v>
      </c>
      <c r="C266" s="588">
        <f aca="true" t="shared" si="21" ref="C266:E268">C267</f>
        <v>10000</v>
      </c>
      <c r="D266" s="474">
        <f t="shared" si="21"/>
        <v>0</v>
      </c>
      <c r="E266" s="436">
        <f t="shared" si="21"/>
        <v>10000</v>
      </c>
      <c r="F266" s="570"/>
      <c r="G266" s="570"/>
      <c r="H266" s="570"/>
      <c r="I266" s="570"/>
      <c r="J266" s="570"/>
      <c r="K266" s="570"/>
      <c r="L266" s="570"/>
      <c r="M266" s="570"/>
      <c r="N266" s="570"/>
      <c r="O266" s="570"/>
      <c r="P266" s="570"/>
      <c r="Q266" s="571"/>
      <c r="R266" s="571"/>
      <c r="S266" s="571"/>
      <c r="T266" s="571"/>
      <c r="U266" s="571"/>
      <c r="V266" s="571"/>
      <c r="W266" s="571"/>
      <c r="X266" s="571"/>
      <c r="Y266" s="571"/>
      <c r="Z266" s="571"/>
      <c r="AA266" s="571"/>
    </row>
    <row r="267" spans="1:27" ht="12.75">
      <c r="A267" s="437">
        <v>38</v>
      </c>
      <c r="B267" s="438" t="s">
        <v>92</v>
      </c>
      <c r="C267" s="589">
        <f t="shared" si="21"/>
        <v>10000</v>
      </c>
      <c r="D267" s="440">
        <f t="shared" si="21"/>
        <v>0</v>
      </c>
      <c r="E267" s="441">
        <f t="shared" si="21"/>
        <v>10000</v>
      </c>
      <c r="F267" s="570"/>
      <c r="G267" s="570"/>
      <c r="H267" s="570"/>
      <c r="I267" s="570"/>
      <c r="J267" s="570"/>
      <c r="K267" s="570"/>
      <c r="L267" s="570"/>
      <c r="M267" s="570"/>
      <c r="N267" s="570"/>
      <c r="O267" s="570"/>
      <c r="P267" s="570"/>
      <c r="Q267" s="571"/>
      <c r="R267" s="571"/>
      <c r="S267" s="571"/>
      <c r="T267" s="571"/>
      <c r="U267" s="571"/>
      <c r="V267" s="571"/>
      <c r="W267" s="571"/>
      <c r="X267" s="571"/>
      <c r="Y267" s="571"/>
      <c r="Z267" s="571"/>
      <c r="AA267" s="571"/>
    </row>
    <row r="268" spans="1:27" ht="12.75">
      <c r="A268" s="668">
        <v>381</v>
      </c>
      <c r="B268" s="669" t="s">
        <v>309</v>
      </c>
      <c r="C268" s="620">
        <f t="shared" si="21"/>
        <v>10000</v>
      </c>
      <c r="D268" s="496">
        <f t="shared" si="21"/>
        <v>0</v>
      </c>
      <c r="E268" s="497">
        <f t="shared" si="21"/>
        <v>10000</v>
      </c>
      <c r="F268" s="570"/>
      <c r="G268" s="570"/>
      <c r="H268" s="570"/>
      <c r="I268" s="570"/>
      <c r="J268" s="570"/>
      <c r="K268" s="570"/>
      <c r="L268" s="570"/>
      <c r="M268" s="570"/>
      <c r="N268" s="570"/>
      <c r="O268" s="570"/>
      <c r="P268" s="570"/>
      <c r="Q268" s="571"/>
      <c r="R268" s="571"/>
      <c r="S268" s="571"/>
      <c r="T268" s="571"/>
      <c r="U268" s="571"/>
      <c r="V268" s="571"/>
      <c r="W268" s="571"/>
      <c r="X268" s="571"/>
      <c r="Y268" s="571"/>
      <c r="Z268" s="571"/>
      <c r="AA268" s="571"/>
    </row>
    <row r="269" spans="1:27" ht="12.75">
      <c r="A269" s="670">
        <v>381</v>
      </c>
      <c r="B269" s="618" t="s">
        <v>93</v>
      </c>
      <c r="C269" s="671">
        <v>10000</v>
      </c>
      <c r="D269" s="486"/>
      <c r="E269" s="484">
        <f>C269+D269</f>
        <v>10000</v>
      </c>
      <c r="F269" s="570"/>
      <c r="G269" s="570"/>
      <c r="H269" s="570"/>
      <c r="I269" s="570"/>
      <c r="J269" s="570"/>
      <c r="K269" s="570"/>
      <c r="L269" s="570"/>
      <c r="M269" s="570"/>
      <c r="N269" s="570"/>
      <c r="O269" s="570"/>
      <c r="P269" s="570"/>
      <c r="Q269" s="571"/>
      <c r="R269" s="571"/>
      <c r="S269" s="571"/>
      <c r="T269" s="571"/>
      <c r="U269" s="571"/>
      <c r="V269" s="571"/>
      <c r="W269" s="571"/>
      <c r="X269" s="571"/>
      <c r="Y269" s="571"/>
      <c r="Z269" s="571"/>
      <c r="AA269" s="571"/>
    </row>
    <row r="270" spans="1:27" ht="12.75">
      <c r="A270" s="622" t="s">
        <v>310</v>
      </c>
      <c r="B270" s="663" t="s">
        <v>311</v>
      </c>
      <c r="C270" s="616">
        <f>C273</f>
        <v>110000</v>
      </c>
      <c r="D270" s="522">
        <f>D273</f>
        <v>0</v>
      </c>
      <c r="E270" s="523">
        <f>E273</f>
        <v>110000</v>
      </c>
      <c r="F270" s="570"/>
      <c r="G270" s="570"/>
      <c r="H270" s="570"/>
      <c r="I270" s="570"/>
      <c r="J270" s="570"/>
      <c r="K270" s="570"/>
      <c r="L270" s="570"/>
      <c r="M270" s="570"/>
      <c r="N270" s="570"/>
      <c r="O270" s="570"/>
      <c r="P270" s="570"/>
      <c r="Q270" s="571"/>
      <c r="R270" s="571"/>
      <c r="S270" s="571"/>
      <c r="T270" s="571"/>
      <c r="U270" s="571"/>
      <c r="V270" s="571"/>
      <c r="W270" s="571"/>
      <c r="X270" s="571"/>
      <c r="Y270" s="571"/>
      <c r="Z270" s="571"/>
      <c r="AA270" s="571"/>
    </row>
    <row r="271" spans="1:27" ht="12.75">
      <c r="A271" s="614"/>
      <c r="B271" s="672" t="s">
        <v>303</v>
      </c>
      <c r="C271" s="613"/>
      <c r="D271" s="522"/>
      <c r="E271" s="523"/>
      <c r="F271" s="570"/>
      <c r="G271" s="570"/>
      <c r="H271" s="570"/>
      <c r="I271" s="570"/>
      <c r="J271" s="570"/>
      <c r="K271" s="570"/>
      <c r="L271" s="570"/>
      <c r="M271" s="570"/>
      <c r="N271" s="570"/>
      <c r="O271" s="570"/>
      <c r="P271" s="570"/>
      <c r="Q271" s="571"/>
      <c r="R271" s="571"/>
      <c r="S271" s="571"/>
      <c r="T271" s="571"/>
      <c r="U271" s="571"/>
      <c r="V271" s="571"/>
      <c r="W271" s="571"/>
      <c r="X271" s="571"/>
      <c r="Y271" s="571"/>
      <c r="Z271" s="571"/>
      <c r="AA271" s="571"/>
    </row>
    <row r="272" spans="1:27" ht="12.75">
      <c r="A272" s="617" t="s">
        <v>304</v>
      </c>
      <c r="B272" s="673" t="s">
        <v>125</v>
      </c>
      <c r="C272" s="625"/>
      <c r="D272" s="52"/>
      <c r="E272" s="295"/>
      <c r="F272" s="570"/>
      <c r="G272" s="570"/>
      <c r="H272" s="570"/>
      <c r="I272" s="570"/>
      <c r="J272" s="570"/>
      <c r="K272" s="570"/>
      <c r="L272" s="570"/>
      <c r="M272" s="570"/>
      <c r="N272" s="570"/>
      <c r="O272" s="570"/>
      <c r="P272" s="570"/>
      <c r="Q272" s="571"/>
      <c r="R272" s="571"/>
      <c r="S272" s="571"/>
      <c r="T272" s="571"/>
      <c r="U272" s="571"/>
      <c r="V272" s="571"/>
      <c r="W272" s="571"/>
      <c r="X272" s="571"/>
      <c r="Y272" s="571"/>
      <c r="Z272" s="571"/>
      <c r="AA272" s="571"/>
    </row>
    <row r="273" spans="1:27" ht="12.75">
      <c r="A273" s="432">
        <v>3</v>
      </c>
      <c r="B273" s="433" t="s">
        <v>126</v>
      </c>
      <c r="C273" s="588">
        <f aca="true" t="shared" si="22" ref="C273:E275">C274</f>
        <v>110000</v>
      </c>
      <c r="D273" s="474">
        <f t="shared" si="22"/>
        <v>0</v>
      </c>
      <c r="E273" s="436">
        <f t="shared" si="22"/>
        <v>110000</v>
      </c>
      <c r="F273" s="570"/>
      <c r="G273" s="570"/>
      <c r="H273" s="570"/>
      <c r="I273" s="570"/>
      <c r="J273" s="570"/>
      <c r="K273" s="570"/>
      <c r="L273" s="570"/>
      <c r="M273" s="570"/>
      <c r="N273" s="570"/>
      <c r="O273" s="570"/>
      <c r="P273" s="570"/>
      <c r="Q273" s="571"/>
      <c r="R273" s="571"/>
      <c r="S273" s="571"/>
      <c r="T273" s="571"/>
      <c r="U273" s="571"/>
      <c r="V273" s="571"/>
      <c r="W273" s="571"/>
      <c r="X273" s="571"/>
      <c r="Y273" s="571"/>
      <c r="Z273" s="571"/>
      <c r="AA273" s="571"/>
    </row>
    <row r="274" spans="1:27" ht="21.75">
      <c r="A274" s="574">
        <v>37</v>
      </c>
      <c r="B274" s="674" t="s">
        <v>312</v>
      </c>
      <c r="C274" s="589">
        <f t="shared" si="22"/>
        <v>110000</v>
      </c>
      <c r="D274" s="440">
        <f t="shared" si="22"/>
        <v>0</v>
      </c>
      <c r="E274" s="441">
        <f t="shared" si="22"/>
        <v>110000</v>
      </c>
      <c r="F274" s="570"/>
      <c r="G274" s="570"/>
      <c r="H274" s="570"/>
      <c r="I274" s="570"/>
      <c r="J274" s="570"/>
      <c r="K274" s="570"/>
      <c r="L274" s="570"/>
      <c r="M274" s="570"/>
      <c r="N274" s="570"/>
      <c r="O274" s="570"/>
      <c r="P274" s="570"/>
      <c r="Q274" s="571"/>
      <c r="R274" s="571"/>
      <c r="S274" s="571"/>
      <c r="T274" s="571"/>
      <c r="U274" s="571"/>
      <c r="V274" s="571"/>
      <c r="W274" s="571"/>
      <c r="X274" s="571"/>
      <c r="Y274" s="571"/>
      <c r="Z274" s="571"/>
      <c r="AA274" s="571"/>
    </row>
    <row r="275" spans="1:27" ht="12.75">
      <c r="A275" s="576">
        <v>372</v>
      </c>
      <c r="B275" s="660" t="s">
        <v>313</v>
      </c>
      <c r="C275" s="620">
        <f t="shared" si="22"/>
        <v>110000</v>
      </c>
      <c r="D275" s="496">
        <f t="shared" si="22"/>
        <v>0</v>
      </c>
      <c r="E275" s="497">
        <f t="shared" si="22"/>
        <v>110000</v>
      </c>
      <c r="F275" s="570"/>
      <c r="G275" s="570"/>
      <c r="H275" s="570"/>
      <c r="I275" s="570"/>
      <c r="J275" s="570"/>
      <c r="K275" s="570"/>
      <c r="L275" s="570"/>
      <c r="M275" s="570"/>
      <c r="N275" s="570"/>
      <c r="O275" s="570"/>
      <c r="P275" s="570"/>
      <c r="Q275" s="571"/>
      <c r="R275" s="571"/>
      <c r="S275" s="571"/>
      <c r="T275" s="571"/>
      <c r="U275" s="571"/>
      <c r="V275" s="571"/>
      <c r="W275" s="571"/>
      <c r="X275" s="571"/>
      <c r="Y275" s="571"/>
      <c r="Z275" s="571"/>
      <c r="AA275" s="571"/>
    </row>
    <row r="276" spans="1:27" ht="12.75">
      <c r="A276" s="675">
        <v>372</v>
      </c>
      <c r="B276" s="676" t="s">
        <v>313</v>
      </c>
      <c r="C276" s="671">
        <v>110000</v>
      </c>
      <c r="D276" s="486"/>
      <c r="E276" s="484">
        <f>C276+D276</f>
        <v>110000</v>
      </c>
      <c r="F276" s="570"/>
      <c r="G276" s="570"/>
      <c r="H276" s="570"/>
      <c r="I276" s="570"/>
      <c r="J276" s="570"/>
      <c r="K276" s="570"/>
      <c r="L276" s="570"/>
      <c r="M276" s="570"/>
      <c r="N276" s="570"/>
      <c r="O276" s="570"/>
      <c r="P276" s="570"/>
      <c r="Q276" s="571"/>
      <c r="R276" s="571"/>
      <c r="S276" s="571"/>
      <c r="T276" s="571"/>
      <c r="U276" s="571"/>
      <c r="V276" s="571"/>
      <c r="W276" s="571"/>
      <c r="X276" s="571"/>
      <c r="Y276" s="571"/>
      <c r="Z276" s="571"/>
      <c r="AA276" s="571"/>
    </row>
    <row r="277" spans="1:27" ht="12.75">
      <c r="A277" s="622" t="s">
        <v>314</v>
      </c>
      <c r="B277" s="663" t="s">
        <v>315</v>
      </c>
      <c r="C277" s="616">
        <f>C280</f>
        <v>35000</v>
      </c>
      <c r="D277" s="522">
        <f>D280</f>
        <v>0</v>
      </c>
      <c r="E277" s="523">
        <f>E280</f>
        <v>35000</v>
      </c>
      <c r="F277" s="570"/>
      <c r="G277" s="570"/>
      <c r="H277" s="570"/>
      <c r="I277" s="570"/>
      <c r="J277" s="570"/>
      <c r="K277" s="570"/>
      <c r="L277" s="570"/>
      <c r="M277" s="570"/>
      <c r="N277" s="570"/>
      <c r="O277" s="570"/>
      <c r="P277" s="570"/>
      <c r="Q277" s="571"/>
      <c r="R277" s="571"/>
      <c r="S277" s="571"/>
      <c r="T277" s="571"/>
      <c r="U277" s="571"/>
      <c r="V277" s="571"/>
      <c r="W277" s="571"/>
      <c r="X277" s="571"/>
      <c r="Y277" s="571"/>
      <c r="Z277" s="571"/>
      <c r="AA277" s="571"/>
    </row>
    <row r="278" spans="1:27" ht="12.75">
      <c r="A278" s="614"/>
      <c r="B278" s="672" t="s">
        <v>303</v>
      </c>
      <c r="C278" s="613"/>
      <c r="D278" s="522"/>
      <c r="E278" s="523"/>
      <c r="F278" s="570"/>
      <c r="G278" s="570"/>
      <c r="H278" s="570"/>
      <c r="I278" s="570"/>
      <c r="J278" s="570"/>
      <c r="K278" s="570"/>
      <c r="L278" s="570"/>
      <c r="M278" s="570"/>
      <c r="N278" s="570"/>
      <c r="O278" s="570"/>
      <c r="P278" s="570"/>
      <c r="Q278" s="571"/>
      <c r="R278" s="571"/>
      <c r="S278" s="571"/>
      <c r="T278" s="571"/>
      <c r="U278" s="571"/>
      <c r="V278" s="571"/>
      <c r="W278" s="571"/>
      <c r="X278" s="571"/>
      <c r="Y278" s="571"/>
      <c r="Z278" s="571"/>
      <c r="AA278" s="571"/>
    </row>
    <row r="279" spans="1:27" ht="12.75">
      <c r="A279" s="617" t="s">
        <v>304</v>
      </c>
      <c r="B279" s="673" t="s">
        <v>125</v>
      </c>
      <c r="C279" s="625"/>
      <c r="D279" s="52"/>
      <c r="E279" s="295"/>
      <c r="F279" s="570"/>
      <c r="G279" s="570"/>
      <c r="H279" s="570"/>
      <c r="I279" s="570"/>
      <c r="J279" s="570"/>
      <c r="K279" s="570"/>
      <c r="L279" s="570"/>
      <c r="M279" s="570"/>
      <c r="N279" s="570"/>
      <c r="O279" s="570"/>
      <c r="P279" s="570"/>
      <c r="Q279" s="571"/>
      <c r="R279" s="571"/>
      <c r="S279" s="571"/>
      <c r="T279" s="571"/>
      <c r="U279" s="571"/>
      <c r="V279" s="571"/>
      <c r="W279" s="571"/>
      <c r="X279" s="571"/>
      <c r="Y279" s="571"/>
      <c r="Z279" s="571"/>
      <c r="AA279" s="571"/>
    </row>
    <row r="280" spans="1:27" ht="12.75">
      <c r="A280" s="432">
        <v>3</v>
      </c>
      <c r="B280" s="433" t="s">
        <v>126</v>
      </c>
      <c r="C280" s="588">
        <f aca="true" t="shared" si="23" ref="C280:E282">C281</f>
        <v>35000</v>
      </c>
      <c r="D280" s="474">
        <f t="shared" si="23"/>
        <v>0</v>
      </c>
      <c r="E280" s="436">
        <f t="shared" si="23"/>
        <v>35000</v>
      </c>
      <c r="F280" s="570"/>
      <c r="G280" s="570"/>
      <c r="H280" s="570"/>
      <c r="I280" s="570"/>
      <c r="J280" s="570"/>
      <c r="K280" s="570"/>
      <c r="L280" s="570"/>
      <c r="M280" s="570"/>
      <c r="N280" s="570"/>
      <c r="O280" s="570"/>
      <c r="P280" s="570"/>
      <c r="Q280" s="571"/>
      <c r="R280" s="571"/>
      <c r="S280" s="571"/>
      <c r="T280" s="571"/>
      <c r="U280" s="571"/>
      <c r="V280" s="571"/>
      <c r="W280" s="571"/>
      <c r="X280" s="571"/>
      <c r="Y280" s="571"/>
      <c r="Z280" s="571"/>
      <c r="AA280" s="571"/>
    </row>
    <row r="281" spans="1:27" ht="21.75">
      <c r="A281" s="574">
        <v>37</v>
      </c>
      <c r="B281" s="674" t="s">
        <v>312</v>
      </c>
      <c r="C281" s="589">
        <f t="shared" si="23"/>
        <v>35000</v>
      </c>
      <c r="D281" s="440">
        <f t="shared" si="23"/>
        <v>0</v>
      </c>
      <c r="E281" s="441">
        <f t="shared" si="23"/>
        <v>35000</v>
      </c>
      <c r="F281" s="570"/>
      <c r="G281" s="570"/>
      <c r="H281" s="570"/>
      <c r="I281" s="570"/>
      <c r="J281" s="570"/>
      <c r="K281" s="570"/>
      <c r="L281" s="570"/>
      <c r="M281" s="570"/>
      <c r="N281" s="570"/>
      <c r="O281" s="570"/>
      <c r="P281" s="570"/>
      <c r="Q281" s="571"/>
      <c r="R281" s="571"/>
      <c r="S281" s="571"/>
      <c r="T281" s="571"/>
      <c r="U281" s="571"/>
      <c r="V281" s="571"/>
      <c r="W281" s="571"/>
      <c r="X281" s="571"/>
      <c r="Y281" s="571"/>
      <c r="Z281" s="571"/>
      <c r="AA281" s="571"/>
    </row>
    <row r="282" spans="1:27" ht="12.75">
      <c r="A282" s="576">
        <v>372</v>
      </c>
      <c r="B282" s="660" t="s">
        <v>313</v>
      </c>
      <c r="C282" s="620">
        <f t="shared" si="23"/>
        <v>35000</v>
      </c>
      <c r="D282" s="496">
        <f t="shared" si="23"/>
        <v>0</v>
      </c>
      <c r="E282" s="497">
        <f t="shared" si="23"/>
        <v>35000</v>
      </c>
      <c r="F282" s="570"/>
      <c r="G282" s="570"/>
      <c r="H282" s="570"/>
      <c r="I282" s="570"/>
      <c r="J282" s="570"/>
      <c r="K282" s="570"/>
      <c r="L282" s="570"/>
      <c r="M282" s="570"/>
      <c r="N282" s="570"/>
      <c r="O282" s="570"/>
      <c r="P282" s="570"/>
      <c r="Q282" s="571"/>
      <c r="R282" s="571"/>
      <c r="S282" s="571"/>
      <c r="T282" s="571"/>
      <c r="U282" s="571"/>
      <c r="V282" s="571"/>
      <c r="W282" s="571"/>
      <c r="X282" s="571"/>
      <c r="Y282" s="571"/>
      <c r="Z282" s="571"/>
      <c r="AA282" s="571"/>
    </row>
    <row r="283" spans="1:27" ht="12.75">
      <c r="A283" s="675">
        <v>372</v>
      </c>
      <c r="B283" s="676" t="s">
        <v>313</v>
      </c>
      <c r="C283" s="671">
        <v>35000</v>
      </c>
      <c r="D283" s="486"/>
      <c r="E283" s="484">
        <f>C283+D283</f>
        <v>35000</v>
      </c>
      <c r="F283" s="570"/>
      <c r="G283" s="570"/>
      <c r="H283" s="570"/>
      <c r="I283" s="570"/>
      <c r="J283" s="570"/>
      <c r="K283" s="570"/>
      <c r="L283" s="570"/>
      <c r="M283" s="570"/>
      <c r="N283" s="570"/>
      <c r="O283" s="570"/>
      <c r="P283" s="570"/>
      <c r="Q283" s="571"/>
      <c r="R283" s="571"/>
      <c r="S283" s="571"/>
      <c r="T283" s="571"/>
      <c r="U283" s="571"/>
      <c r="V283" s="571"/>
      <c r="W283" s="571"/>
      <c r="X283" s="571"/>
      <c r="Y283" s="571"/>
      <c r="Z283" s="571"/>
      <c r="AA283" s="571"/>
    </row>
    <row r="284" spans="1:27" ht="12.75">
      <c r="A284" s="677"/>
      <c r="B284" s="678" t="s">
        <v>316</v>
      </c>
      <c r="C284" s="679"/>
      <c r="D284" s="597"/>
      <c r="E284" s="598"/>
      <c r="F284" s="570"/>
      <c r="G284" s="570"/>
      <c r="H284" s="570"/>
      <c r="I284" s="570"/>
      <c r="J284" s="570"/>
      <c r="K284" s="570"/>
      <c r="L284" s="570"/>
      <c r="M284" s="570"/>
      <c r="N284" s="570"/>
      <c r="O284" s="570"/>
      <c r="P284" s="570"/>
      <c r="Q284" s="571"/>
      <c r="R284" s="571"/>
      <c r="S284" s="571"/>
      <c r="T284" s="571"/>
      <c r="U284" s="571"/>
      <c r="V284" s="571"/>
      <c r="W284" s="571"/>
      <c r="X284" s="571"/>
      <c r="Y284" s="571"/>
      <c r="Z284" s="571"/>
      <c r="AA284" s="571"/>
    </row>
    <row r="285" spans="1:27" ht="12.75">
      <c r="A285" s="652" t="s">
        <v>317</v>
      </c>
      <c r="B285" s="652"/>
      <c r="C285" s="580">
        <f>C286+C293+C300</f>
        <v>165000</v>
      </c>
      <c r="D285" s="188">
        <f>D286+D293+D300</f>
        <v>0</v>
      </c>
      <c r="E285" s="556">
        <f>E286+E293+E300</f>
        <v>165000</v>
      </c>
      <c r="F285" s="570"/>
      <c r="G285" s="570"/>
      <c r="H285" s="570"/>
      <c r="I285" s="570"/>
      <c r="J285" s="570"/>
      <c r="K285" s="570"/>
      <c r="L285" s="570"/>
      <c r="M285" s="570"/>
      <c r="N285" s="570"/>
      <c r="O285" s="570"/>
      <c r="P285" s="570"/>
      <c r="Q285" s="571"/>
      <c r="R285" s="571"/>
      <c r="S285" s="571"/>
      <c r="T285" s="571"/>
      <c r="U285" s="571"/>
      <c r="V285" s="571"/>
      <c r="W285" s="571"/>
      <c r="X285" s="571"/>
      <c r="Y285" s="571"/>
      <c r="Z285" s="571"/>
      <c r="AA285" s="571"/>
    </row>
    <row r="286" spans="1:27" ht="12.75">
      <c r="A286" s="680" t="s">
        <v>318</v>
      </c>
      <c r="B286" s="655" t="s">
        <v>319</v>
      </c>
      <c r="C286" s="613">
        <f>C289</f>
        <v>60000</v>
      </c>
      <c r="D286" s="522">
        <f>D289</f>
        <v>0</v>
      </c>
      <c r="E286" s="523">
        <f>E289</f>
        <v>60000</v>
      </c>
      <c r="F286" s="570"/>
      <c r="G286" s="570"/>
      <c r="H286" s="570"/>
      <c r="I286" s="570"/>
      <c r="J286" s="570"/>
      <c r="K286" s="570"/>
      <c r="L286" s="570"/>
      <c r="M286" s="570"/>
      <c r="N286" s="570"/>
      <c r="O286" s="570"/>
      <c r="P286" s="570"/>
      <c r="Q286" s="571"/>
      <c r="R286" s="571"/>
      <c r="S286" s="571"/>
      <c r="T286" s="571"/>
      <c r="U286" s="571"/>
      <c r="V286" s="571"/>
      <c r="W286" s="571"/>
      <c r="X286" s="571"/>
      <c r="Y286" s="571"/>
      <c r="Z286" s="571"/>
      <c r="AA286" s="571"/>
    </row>
    <row r="287" spans="1:27" ht="12.75">
      <c r="A287" s="681"/>
      <c r="B287" s="624" t="s">
        <v>320</v>
      </c>
      <c r="C287" s="613"/>
      <c r="D287" s="522"/>
      <c r="E287" s="523"/>
      <c r="F287" s="570"/>
      <c r="G287" s="570"/>
      <c r="H287" s="570"/>
      <c r="I287" s="570"/>
      <c r="J287" s="570"/>
      <c r="K287" s="570"/>
      <c r="L287" s="570"/>
      <c r="M287" s="570"/>
      <c r="N287" s="570"/>
      <c r="O287" s="570"/>
      <c r="P287" s="570"/>
      <c r="Q287" s="571"/>
      <c r="R287" s="571"/>
      <c r="S287" s="571"/>
      <c r="T287" s="571"/>
      <c r="U287" s="571"/>
      <c r="V287" s="571"/>
      <c r="W287" s="571"/>
      <c r="X287" s="571"/>
      <c r="Y287" s="571"/>
      <c r="Z287" s="571"/>
      <c r="AA287" s="571"/>
    </row>
    <row r="288" spans="1:27" ht="12.75">
      <c r="A288" s="682" t="s">
        <v>226</v>
      </c>
      <c r="B288" s="667" t="s">
        <v>125</v>
      </c>
      <c r="C288" s="625"/>
      <c r="D288" s="52"/>
      <c r="E288" s="295"/>
      <c r="F288" s="570"/>
      <c r="G288" s="570"/>
      <c r="H288" s="570"/>
      <c r="I288" s="570"/>
      <c r="J288" s="570"/>
      <c r="K288" s="570"/>
      <c r="L288" s="570"/>
      <c r="M288" s="570"/>
      <c r="N288" s="570"/>
      <c r="O288" s="570"/>
      <c r="P288" s="570"/>
      <c r="Q288" s="571"/>
      <c r="R288" s="571"/>
      <c r="S288" s="571"/>
      <c r="T288" s="571"/>
      <c r="U288" s="571"/>
      <c r="V288" s="571"/>
      <c r="W288" s="571"/>
      <c r="X288" s="571"/>
      <c r="Y288" s="571"/>
      <c r="Z288" s="571"/>
      <c r="AA288" s="571"/>
    </row>
    <row r="289" spans="1:27" ht="12.75">
      <c r="A289" s="432">
        <v>3</v>
      </c>
      <c r="B289" s="433" t="s">
        <v>126</v>
      </c>
      <c r="C289" s="588">
        <f aca="true" t="shared" si="24" ref="C289:E291">C290</f>
        <v>60000</v>
      </c>
      <c r="D289" s="474">
        <f t="shared" si="24"/>
        <v>0</v>
      </c>
      <c r="E289" s="436">
        <f t="shared" si="24"/>
        <v>60000</v>
      </c>
      <c r="F289" s="570"/>
      <c r="G289" s="570"/>
      <c r="H289" s="570"/>
      <c r="I289" s="570"/>
      <c r="J289" s="570"/>
      <c r="K289" s="570"/>
      <c r="L289" s="570"/>
      <c r="M289" s="570"/>
      <c r="N289" s="570"/>
      <c r="O289" s="570"/>
      <c r="P289" s="570"/>
      <c r="Q289" s="571"/>
      <c r="R289" s="571"/>
      <c r="S289" s="571"/>
      <c r="T289" s="571"/>
      <c r="U289" s="571"/>
      <c r="V289" s="571"/>
      <c r="W289" s="571"/>
      <c r="X289" s="571"/>
      <c r="Y289" s="571"/>
      <c r="Z289" s="571"/>
      <c r="AA289" s="571"/>
    </row>
    <row r="290" spans="1:27" ht="21.75">
      <c r="A290" s="574">
        <v>37</v>
      </c>
      <c r="B290" s="674" t="s">
        <v>312</v>
      </c>
      <c r="C290" s="589">
        <f t="shared" si="24"/>
        <v>60000</v>
      </c>
      <c r="D290" s="440">
        <f t="shared" si="24"/>
        <v>0</v>
      </c>
      <c r="E290" s="441">
        <f t="shared" si="24"/>
        <v>60000</v>
      </c>
      <c r="F290" s="570"/>
      <c r="G290" s="570"/>
      <c r="H290" s="570"/>
      <c r="I290" s="570"/>
      <c r="J290" s="570"/>
      <c r="K290" s="570"/>
      <c r="L290" s="570"/>
      <c r="M290" s="570"/>
      <c r="N290" s="570"/>
      <c r="O290" s="570"/>
      <c r="P290" s="570"/>
      <c r="Q290" s="571"/>
      <c r="R290" s="571"/>
      <c r="S290" s="571"/>
      <c r="T290" s="571"/>
      <c r="U290" s="571"/>
      <c r="V290" s="571"/>
      <c r="W290" s="571"/>
      <c r="X290" s="571"/>
      <c r="Y290" s="571"/>
      <c r="Z290" s="571"/>
      <c r="AA290" s="571"/>
    </row>
    <row r="291" spans="1:27" ht="12.75">
      <c r="A291" s="576">
        <v>372</v>
      </c>
      <c r="B291" s="660" t="s">
        <v>321</v>
      </c>
      <c r="C291" s="620">
        <f t="shared" si="24"/>
        <v>60000</v>
      </c>
      <c r="D291" s="496">
        <f t="shared" si="24"/>
        <v>0</v>
      </c>
      <c r="E291" s="497">
        <f t="shared" si="24"/>
        <v>60000</v>
      </c>
      <c r="F291" s="570"/>
      <c r="G291" s="570"/>
      <c r="H291" s="570"/>
      <c r="I291" s="570"/>
      <c r="J291" s="570"/>
      <c r="K291" s="570"/>
      <c r="L291" s="570"/>
      <c r="M291" s="570"/>
      <c r="N291" s="570"/>
      <c r="O291" s="570"/>
      <c r="P291" s="570"/>
      <c r="Q291" s="571"/>
      <c r="R291" s="571"/>
      <c r="S291" s="571"/>
      <c r="T291" s="571"/>
      <c r="U291" s="571"/>
      <c r="V291" s="571"/>
      <c r="W291" s="571"/>
      <c r="X291" s="571"/>
      <c r="Y291" s="571"/>
      <c r="Z291" s="571"/>
      <c r="AA291" s="571"/>
    </row>
    <row r="292" spans="1:27" ht="12.75">
      <c r="A292" s="567">
        <v>372</v>
      </c>
      <c r="B292" s="568" t="s">
        <v>321</v>
      </c>
      <c r="C292" s="621">
        <v>60000</v>
      </c>
      <c r="D292" s="486"/>
      <c r="E292" s="484">
        <f>C292+D292</f>
        <v>60000</v>
      </c>
      <c r="F292" s="570"/>
      <c r="G292" s="570"/>
      <c r="H292" s="570"/>
      <c r="I292" s="570"/>
      <c r="J292" s="570"/>
      <c r="K292" s="570"/>
      <c r="L292" s="570"/>
      <c r="M292" s="570"/>
      <c r="N292" s="570"/>
      <c r="O292" s="570"/>
      <c r="P292" s="570"/>
      <c r="Q292" s="571"/>
      <c r="R292" s="571"/>
      <c r="S292" s="571"/>
      <c r="T292" s="571"/>
      <c r="U292" s="571"/>
      <c r="V292" s="571"/>
      <c r="W292" s="571"/>
      <c r="X292" s="571"/>
      <c r="Y292" s="571"/>
      <c r="Z292" s="571"/>
      <c r="AA292" s="571"/>
    </row>
    <row r="293" spans="1:27" ht="12.75">
      <c r="A293" s="680" t="s">
        <v>322</v>
      </c>
      <c r="B293" s="655" t="s">
        <v>323</v>
      </c>
      <c r="C293" s="613">
        <f>C296</f>
        <v>60000</v>
      </c>
      <c r="D293" s="522">
        <f>D296</f>
        <v>0</v>
      </c>
      <c r="E293" s="523">
        <f>E296</f>
        <v>60000</v>
      </c>
      <c r="F293" s="570"/>
      <c r="G293" s="570"/>
      <c r="H293" s="570"/>
      <c r="I293" s="570"/>
      <c r="J293" s="570"/>
      <c r="K293" s="570"/>
      <c r="L293" s="570"/>
      <c r="M293" s="570"/>
      <c r="N293" s="570"/>
      <c r="O293" s="570"/>
      <c r="P293" s="570"/>
      <c r="Q293" s="571"/>
      <c r="R293" s="571"/>
      <c r="S293" s="571"/>
      <c r="T293" s="571"/>
      <c r="U293" s="571"/>
      <c r="V293" s="571"/>
      <c r="W293" s="571"/>
      <c r="X293" s="571"/>
      <c r="Y293" s="571"/>
      <c r="Z293" s="571"/>
      <c r="AA293" s="571"/>
    </row>
    <row r="294" spans="1:27" ht="12.75">
      <c r="A294" s="681"/>
      <c r="B294" s="624" t="s">
        <v>320</v>
      </c>
      <c r="C294" s="613"/>
      <c r="D294" s="522"/>
      <c r="E294" s="523"/>
      <c r="F294" s="570"/>
      <c r="G294" s="570"/>
      <c r="H294" s="570"/>
      <c r="I294" s="570"/>
      <c r="J294" s="570"/>
      <c r="K294" s="570"/>
      <c r="L294" s="570"/>
      <c r="M294" s="570"/>
      <c r="N294" s="570"/>
      <c r="O294" s="570"/>
      <c r="P294" s="570"/>
      <c r="Q294" s="571"/>
      <c r="R294" s="571"/>
      <c r="S294" s="571"/>
      <c r="T294" s="571"/>
      <c r="U294" s="571"/>
      <c r="V294" s="571"/>
      <c r="W294" s="571"/>
      <c r="X294" s="571"/>
      <c r="Y294" s="571"/>
      <c r="Z294" s="571"/>
      <c r="AA294" s="571"/>
    </row>
    <row r="295" spans="1:27" ht="12.75">
      <c r="A295" s="682" t="s">
        <v>226</v>
      </c>
      <c r="B295" s="667" t="s">
        <v>125</v>
      </c>
      <c r="C295" s="625"/>
      <c r="D295" s="52"/>
      <c r="E295" s="295"/>
      <c r="F295" s="570"/>
      <c r="G295" s="570"/>
      <c r="H295" s="570"/>
      <c r="I295" s="570"/>
      <c r="J295" s="570"/>
      <c r="K295" s="570"/>
      <c r="L295" s="570"/>
      <c r="M295" s="570"/>
      <c r="N295" s="570"/>
      <c r="O295" s="570"/>
      <c r="P295" s="570"/>
      <c r="Q295" s="571"/>
      <c r="R295" s="571"/>
      <c r="S295" s="571"/>
      <c r="T295" s="571"/>
      <c r="U295" s="571"/>
      <c r="V295" s="571"/>
      <c r="W295" s="571"/>
      <c r="X295" s="571"/>
      <c r="Y295" s="571"/>
      <c r="Z295" s="571"/>
      <c r="AA295" s="571"/>
    </row>
    <row r="296" spans="1:27" ht="12.75">
      <c r="A296" s="432">
        <v>3</v>
      </c>
      <c r="B296" s="433" t="s">
        <v>126</v>
      </c>
      <c r="C296" s="588">
        <f aca="true" t="shared" si="25" ref="C296:E298">C297</f>
        <v>60000</v>
      </c>
      <c r="D296" s="474">
        <f t="shared" si="25"/>
        <v>0</v>
      </c>
      <c r="E296" s="436">
        <f t="shared" si="25"/>
        <v>60000</v>
      </c>
      <c r="F296" s="570"/>
      <c r="G296" s="570"/>
      <c r="H296" s="570"/>
      <c r="I296" s="570"/>
      <c r="J296" s="570"/>
      <c r="K296" s="570"/>
      <c r="L296" s="570"/>
      <c r="M296" s="570"/>
      <c r="N296" s="570"/>
      <c r="O296" s="570"/>
      <c r="P296" s="570"/>
      <c r="Q296" s="571"/>
      <c r="R296" s="571"/>
      <c r="S296" s="571"/>
      <c r="T296" s="571"/>
      <c r="U296" s="571"/>
      <c r="V296" s="571"/>
      <c r="W296" s="571"/>
      <c r="X296" s="571"/>
      <c r="Y296" s="571"/>
      <c r="Z296" s="571"/>
      <c r="AA296" s="571"/>
    </row>
    <row r="297" spans="1:27" ht="21.75">
      <c r="A297" s="574">
        <v>37</v>
      </c>
      <c r="B297" s="674" t="s">
        <v>312</v>
      </c>
      <c r="C297" s="589">
        <f t="shared" si="25"/>
        <v>60000</v>
      </c>
      <c r="D297" s="440">
        <f t="shared" si="25"/>
        <v>0</v>
      </c>
      <c r="E297" s="441">
        <f t="shared" si="25"/>
        <v>60000</v>
      </c>
      <c r="F297" s="570"/>
      <c r="G297" s="570"/>
      <c r="H297" s="570"/>
      <c r="I297" s="570"/>
      <c r="J297" s="570"/>
      <c r="K297" s="570"/>
      <c r="L297" s="570"/>
      <c r="M297" s="570"/>
      <c r="N297" s="570"/>
      <c r="O297" s="570"/>
      <c r="P297" s="570"/>
      <c r="Q297" s="571"/>
      <c r="R297" s="571"/>
      <c r="S297" s="571"/>
      <c r="T297" s="571"/>
      <c r="U297" s="571"/>
      <c r="V297" s="571"/>
      <c r="W297" s="571"/>
      <c r="X297" s="571"/>
      <c r="Y297" s="571"/>
      <c r="Z297" s="571"/>
      <c r="AA297" s="571"/>
    </row>
    <row r="298" spans="1:16" ht="12.75">
      <c r="A298" s="565">
        <v>372</v>
      </c>
      <c r="B298" s="566" t="s">
        <v>321</v>
      </c>
      <c r="C298" s="620">
        <f t="shared" si="25"/>
        <v>60000</v>
      </c>
      <c r="D298" s="496">
        <f t="shared" si="25"/>
        <v>0</v>
      </c>
      <c r="E298" s="497">
        <f t="shared" si="25"/>
        <v>60000</v>
      </c>
      <c r="F298" s="570"/>
      <c r="G298" s="570"/>
      <c r="H298" s="570"/>
      <c r="I298" s="570"/>
      <c r="J298" s="570"/>
      <c r="K298" s="570"/>
      <c r="L298" s="570"/>
      <c r="M298" s="570"/>
      <c r="N298" s="570"/>
      <c r="O298" s="570"/>
      <c r="P298" s="570"/>
    </row>
    <row r="299" spans="1:16" ht="12.75">
      <c r="A299" s="567">
        <v>372</v>
      </c>
      <c r="B299" s="568" t="s">
        <v>321</v>
      </c>
      <c r="C299" s="671">
        <v>60000</v>
      </c>
      <c r="D299" s="486"/>
      <c r="E299" s="484">
        <f>C299+D299</f>
        <v>60000</v>
      </c>
      <c r="F299" s="570"/>
      <c r="G299" s="570"/>
      <c r="H299" s="570"/>
      <c r="I299" s="570"/>
      <c r="J299" s="570"/>
      <c r="K299" s="570"/>
      <c r="L299" s="570"/>
      <c r="M299" s="570"/>
      <c r="N299" s="570"/>
      <c r="O299" s="570"/>
      <c r="P299" s="570"/>
    </row>
    <row r="300" spans="1:16" ht="21.75">
      <c r="A300" s="662" t="s">
        <v>324</v>
      </c>
      <c r="B300" s="663" t="s">
        <v>325</v>
      </c>
      <c r="C300" s="613">
        <f>C303</f>
        <v>45000</v>
      </c>
      <c r="D300" s="522">
        <f>D303</f>
        <v>0</v>
      </c>
      <c r="E300" s="523">
        <f>E303</f>
        <v>45000</v>
      </c>
      <c r="F300" s="570"/>
      <c r="G300" s="570"/>
      <c r="H300" s="570"/>
      <c r="I300" s="570"/>
      <c r="J300" s="570"/>
      <c r="K300" s="570"/>
      <c r="L300" s="570"/>
      <c r="M300" s="570"/>
      <c r="N300" s="570"/>
      <c r="O300" s="570"/>
      <c r="P300" s="570"/>
    </row>
    <row r="301" spans="1:16" ht="12.75">
      <c r="A301" s="681"/>
      <c r="B301" s="683" t="s">
        <v>320</v>
      </c>
      <c r="C301" s="613"/>
      <c r="D301" s="522"/>
      <c r="E301" s="523"/>
      <c r="F301" s="570"/>
      <c r="G301" s="570"/>
      <c r="H301" s="570"/>
      <c r="I301" s="570"/>
      <c r="J301" s="570"/>
      <c r="K301" s="570"/>
      <c r="L301" s="570"/>
      <c r="M301" s="570"/>
      <c r="N301" s="570"/>
      <c r="O301" s="570"/>
      <c r="P301" s="570"/>
    </row>
    <row r="302" spans="1:16" ht="12.75">
      <c r="A302" s="682" t="s">
        <v>226</v>
      </c>
      <c r="B302" s="667" t="s">
        <v>125</v>
      </c>
      <c r="C302" s="625"/>
      <c r="D302" s="52"/>
      <c r="E302" s="295"/>
      <c r="F302" s="570"/>
      <c r="G302" s="570"/>
      <c r="H302" s="570"/>
      <c r="I302" s="570"/>
      <c r="J302" s="570"/>
      <c r="K302" s="570"/>
      <c r="L302" s="570"/>
      <c r="M302" s="570"/>
      <c r="N302" s="570"/>
      <c r="O302" s="570"/>
      <c r="P302" s="570"/>
    </row>
    <row r="303" spans="1:16" ht="12.75">
      <c r="A303" s="432">
        <v>3</v>
      </c>
      <c r="B303" s="433" t="s">
        <v>126</v>
      </c>
      <c r="C303" s="588">
        <f aca="true" t="shared" si="26" ref="C303:E305">C304</f>
        <v>45000</v>
      </c>
      <c r="D303" s="474">
        <f t="shared" si="26"/>
        <v>0</v>
      </c>
      <c r="E303" s="436">
        <f t="shared" si="26"/>
        <v>45000</v>
      </c>
      <c r="F303" s="570"/>
      <c r="G303" s="570"/>
      <c r="H303" s="570"/>
      <c r="I303" s="570"/>
      <c r="J303" s="570"/>
      <c r="K303" s="570"/>
      <c r="L303" s="570"/>
      <c r="M303" s="570"/>
      <c r="N303" s="570"/>
      <c r="O303" s="570"/>
      <c r="P303" s="570"/>
    </row>
    <row r="304" spans="1:16" ht="21.75">
      <c r="A304" s="574">
        <v>37</v>
      </c>
      <c r="B304" s="674" t="s">
        <v>312</v>
      </c>
      <c r="C304" s="589">
        <f t="shared" si="26"/>
        <v>45000</v>
      </c>
      <c r="D304" s="440">
        <f t="shared" si="26"/>
        <v>0</v>
      </c>
      <c r="E304" s="441">
        <f t="shared" si="26"/>
        <v>45000</v>
      </c>
      <c r="F304" s="570"/>
      <c r="G304" s="570"/>
      <c r="H304" s="570"/>
      <c r="I304" s="570"/>
      <c r="J304" s="570"/>
      <c r="K304" s="570"/>
      <c r="L304" s="570"/>
      <c r="M304" s="570"/>
      <c r="N304" s="570"/>
      <c r="O304" s="570"/>
      <c r="P304" s="570"/>
    </row>
    <row r="305" spans="1:16" ht="12.75">
      <c r="A305" s="565">
        <v>372</v>
      </c>
      <c r="B305" s="566" t="s">
        <v>321</v>
      </c>
      <c r="C305" s="620">
        <f t="shared" si="26"/>
        <v>45000</v>
      </c>
      <c r="D305" s="496">
        <f t="shared" si="26"/>
        <v>0</v>
      </c>
      <c r="E305" s="497">
        <f t="shared" si="26"/>
        <v>45000</v>
      </c>
      <c r="F305" s="570"/>
      <c r="G305" s="570"/>
      <c r="H305" s="570"/>
      <c r="I305" s="570"/>
      <c r="J305" s="570"/>
      <c r="K305" s="570"/>
      <c r="L305" s="570"/>
      <c r="M305" s="570"/>
      <c r="N305" s="570"/>
      <c r="O305" s="570"/>
      <c r="P305" s="570"/>
    </row>
    <row r="306" spans="1:16" ht="12.75">
      <c r="A306" s="684">
        <v>372</v>
      </c>
      <c r="B306" s="685" t="s">
        <v>321</v>
      </c>
      <c r="C306" s="686">
        <v>45000</v>
      </c>
      <c r="D306" s="486"/>
      <c r="E306" s="484">
        <f>C306+D306</f>
        <v>45000</v>
      </c>
      <c r="F306" s="570"/>
      <c r="G306" s="570"/>
      <c r="H306" s="570"/>
      <c r="I306" s="570"/>
      <c r="J306" s="570"/>
      <c r="K306" s="570"/>
      <c r="L306" s="570"/>
      <c r="M306" s="570"/>
      <c r="N306" s="570"/>
      <c r="O306" s="570"/>
      <c r="P306" s="570"/>
    </row>
    <row r="307" spans="1:16" ht="12.75">
      <c r="A307" s="687" t="s">
        <v>326</v>
      </c>
      <c r="B307" s="687"/>
      <c r="C307" s="580">
        <f>C308+C315+C322</f>
        <v>75000</v>
      </c>
      <c r="D307" s="188">
        <f>D308+D315+D322</f>
        <v>0</v>
      </c>
      <c r="E307" s="556">
        <f>E308+E315+E322</f>
        <v>75000</v>
      </c>
      <c r="F307" s="570"/>
      <c r="G307" s="570"/>
      <c r="H307" s="570"/>
      <c r="I307" s="570"/>
      <c r="J307" s="570"/>
      <c r="K307" s="570"/>
      <c r="L307" s="570"/>
      <c r="M307" s="570"/>
      <c r="N307" s="570"/>
      <c r="O307" s="570"/>
      <c r="P307" s="570"/>
    </row>
    <row r="308" spans="1:16" ht="12.75">
      <c r="A308" s="581" t="s">
        <v>327</v>
      </c>
      <c r="B308" s="663" t="s">
        <v>328</v>
      </c>
      <c r="C308" s="426">
        <f>C311</f>
        <v>35000</v>
      </c>
      <c r="D308" s="522">
        <f>D311</f>
        <v>0</v>
      </c>
      <c r="E308" s="523">
        <f>E311</f>
        <v>35000</v>
      </c>
      <c r="F308" s="570"/>
      <c r="G308" s="570"/>
      <c r="H308" s="570"/>
      <c r="I308" s="570"/>
      <c r="J308" s="570"/>
      <c r="K308" s="570"/>
      <c r="L308" s="570"/>
      <c r="M308" s="570"/>
      <c r="N308" s="570"/>
      <c r="O308" s="570"/>
      <c r="P308" s="570"/>
    </row>
    <row r="309" spans="1:16" ht="12.75">
      <c r="A309" s="559"/>
      <c r="B309" s="423" t="s">
        <v>329</v>
      </c>
      <c r="C309" s="424"/>
      <c r="D309" s="522"/>
      <c r="E309" s="523"/>
      <c r="F309" s="570"/>
      <c r="G309" s="570"/>
      <c r="H309" s="570"/>
      <c r="I309" s="570"/>
      <c r="J309" s="570"/>
      <c r="K309" s="570"/>
      <c r="L309" s="570"/>
      <c r="M309" s="570"/>
      <c r="N309" s="570"/>
      <c r="O309" s="570"/>
      <c r="P309" s="570"/>
    </row>
    <row r="310" spans="1:16" ht="12.75">
      <c r="A310" s="563" t="s">
        <v>304</v>
      </c>
      <c r="B310" s="688" t="s">
        <v>125</v>
      </c>
      <c r="C310" s="689"/>
      <c r="D310" s="52"/>
      <c r="E310" s="295"/>
      <c r="F310" s="570"/>
      <c r="G310" s="570"/>
      <c r="H310" s="570"/>
      <c r="I310" s="570"/>
      <c r="J310" s="570"/>
      <c r="K310" s="570"/>
      <c r="L310" s="570"/>
      <c r="M310" s="570"/>
      <c r="N310" s="570"/>
      <c r="O310" s="570"/>
      <c r="P310" s="570"/>
    </row>
    <row r="311" spans="1:16" ht="12.75">
      <c r="A311" s="641">
        <v>3</v>
      </c>
      <c r="B311" s="642" t="s">
        <v>126</v>
      </c>
      <c r="C311" s="434">
        <f aca="true" t="shared" si="27" ref="C311:E313">C312</f>
        <v>35000</v>
      </c>
      <c r="D311" s="474">
        <f t="shared" si="27"/>
        <v>0</v>
      </c>
      <c r="E311" s="436">
        <f t="shared" si="27"/>
        <v>35000</v>
      </c>
      <c r="F311" s="570"/>
      <c r="G311" s="570"/>
      <c r="H311" s="570"/>
      <c r="I311" s="570"/>
      <c r="J311" s="570"/>
      <c r="K311" s="570"/>
      <c r="L311" s="570"/>
      <c r="M311" s="570"/>
      <c r="N311" s="570"/>
      <c r="O311" s="570"/>
      <c r="P311" s="570"/>
    </row>
    <row r="312" spans="1:16" ht="12.75">
      <c r="A312" s="643">
        <v>32</v>
      </c>
      <c r="B312" s="644" t="s">
        <v>77</v>
      </c>
      <c r="C312" s="690">
        <f t="shared" si="27"/>
        <v>35000</v>
      </c>
      <c r="D312" s="440">
        <f t="shared" si="27"/>
        <v>0</v>
      </c>
      <c r="E312" s="441">
        <f t="shared" si="27"/>
        <v>35000</v>
      </c>
      <c r="F312" s="570"/>
      <c r="G312" s="570"/>
      <c r="H312" s="570"/>
      <c r="I312" s="570"/>
      <c r="J312" s="570"/>
      <c r="K312" s="570"/>
      <c r="L312" s="570"/>
      <c r="M312" s="570"/>
      <c r="N312" s="570"/>
      <c r="O312" s="570"/>
      <c r="P312" s="570"/>
    </row>
    <row r="313" spans="1:16" ht="12.75">
      <c r="A313" s="691">
        <v>323</v>
      </c>
      <c r="B313" s="692" t="s">
        <v>127</v>
      </c>
      <c r="C313" s="693">
        <f t="shared" si="27"/>
        <v>35000</v>
      </c>
      <c r="D313" s="496">
        <f t="shared" si="27"/>
        <v>0</v>
      </c>
      <c r="E313" s="497">
        <f t="shared" si="27"/>
        <v>35000</v>
      </c>
      <c r="F313" s="570"/>
      <c r="G313" s="570"/>
      <c r="H313" s="570"/>
      <c r="I313" s="570"/>
      <c r="J313" s="570"/>
      <c r="K313" s="570"/>
      <c r="L313" s="570"/>
      <c r="M313" s="570"/>
      <c r="N313" s="570"/>
      <c r="O313" s="570"/>
      <c r="P313" s="570"/>
    </row>
    <row r="314" spans="1:16" ht="12.75">
      <c r="A314" s="694">
        <v>323</v>
      </c>
      <c r="B314" s="695" t="s">
        <v>127</v>
      </c>
      <c r="C314" s="689">
        <v>35000</v>
      </c>
      <c r="D314" s="486"/>
      <c r="E314" s="484">
        <f>C314+D314</f>
        <v>35000</v>
      </c>
      <c r="F314" s="570"/>
      <c r="G314" s="570"/>
      <c r="H314" s="570"/>
      <c r="I314" s="570"/>
      <c r="J314" s="570"/>
      <c r="K314" s="570"/>
      <c r="L314" s="570"/>
      <c r="M314" s="570"/>
      <c r="N314" s="570"/>
      <c r="O314" s="570"/>
      <c r="P314" s="570"/>
    </row>
    <row r="315" spans="1:16" ht="12.75">
      <c r="A315" s="557" t="s">
        <v>330</v>
      </c>
      <c r="B315" s="655" t="s">
        <v>331</v>
      </c>
      <c r="C315" s="424">
        <f>C318</f>
        <v>15000</v>
      </c>
      <c r="D315" s="522">
        <f>D318</f>
        <v>0</v>
      </c>
      <c r="E315" s="523">
        <f>E318</f>
        <v>15000</v>
      </c>
      <c r="F315" s="570"/>
      <c r="G315" s="570"/>
      <c r="H315" s="570"/>
      <c r="I315" s="570"/>
      <c r="J315" s="570"/>
      <c r="K315" s="570"/>
      <c r="L315" s="570"/>
      <c r="M315" s="570"/>
      <c r="N315" s="570"/>
      <c r="O315" s="570"/>
      <c r="P315" s="570"/>
    </row>
    <row r="316" spans="1:16" ht="12.75">
      <c r="A316" s="559"/>
      <c r="B316" s="423" t="s">
        <v>329</v>
      </c>
      <c r="C316" s="424"/>
      <c r="D316" s="522"/>
      <c r="E316" s="523"/>
      <c r="F316" s="570"/>
      <c r="G316" s="570"/>
      <c r="H316" s="570"/>
      <c r="I316" s="570"/>
      <c r="J316" s="570"/>
      <c r="K316" s="570"/>
      <c r="L316" s="570"/>
      <c r="M316" s="570"/>
      <c r="N316" s="570"/>
      <c r="O316" s="570"/>
      <c r="P316" s="570"/>
    </row>
    <row r="317" spans="1:16" ht="12.75">
      <c r="A317" s="563" t="s">
        <v>304</v>
      </c>
      <c r="B317" s="688" t="s">
        <v>125</v>
      </c>
      <c r="C317" s="696"/>
      <c r="D317" s="52"/>
      <c r="E317" s="295"/>
      <c r="F317" s="570"/>
      <c r="G317" s="570"/>
      <c r="H317" s="570"/>
      <c r="I317" s="570"/>
      <c r="J317" s="570"/>
      <c r="K317" s="570"/>
      <c r="L317" s="570"/>
      <c r="M317" s="570"/>
      <c r="N317" s="570"/>
      <c r="O317" s="570"/>
      <c r="P317" s="570"/>
    </row>
    <row r="318" spans="1:16" ht="12.75">
      <c r="A318" s="641">
        <v>3</v>
      </c>
      <c r="B318" s="642" t="s">
        <v>126</v>
      </c>
      <c r="C318" s="434">
        <f aca="true" t="shared" si="28" ref="C318:E320">C319</f>
        <v>15000</v>
      </c>
      <c r="D318" s="474">
        <f t="shared" si="28"/>
        <v>0</v>
      </c>
      <c r="E318" s="436">
        <f t="shared" si="28"/>
        <v>15000</v>
      </c>
      <c r="F318" s="570"/>
      <c r="G318" s="570"/>
      <c r="H318" s="570"/>
      <c r="I318" s="570"/>
      <c r="J318" s="570"/>
      <c r="K318" s="570"/>
      <c r="L318" s="570"/>
      <c r="M318" s="570"/>
      <c r="N318" s="570"/>
      <c r="O318" s="570"/>
      <c r="P318" s="570"/>
    </row>
    <row r="319" spans="1:16" ht="12.75">
      <c r="A319" s="643">
        <v>32</v>
      </c>
      <c r="B319" s="644" t="s">
        <v>77</v>
      </c>
      <c r="C319" s="690">
        <f t="shared" si="28"/>
        <v>15000</v>
      </c>
      <c r="D319" s="440">
        <f t="shared" si="28"/>
        <v>0</v>
      </c>
      <c r="E319" s="441">
        <f t="shared" si="28"/>
        <v>15000</v>
      </c>
      <c r="F319" s="570"/>
      <c r="G319" s="570"/>
      <c r="H319" s="570"/>
      <c r="I319" s="570"/>
      <c r="J319" s="570"/>
      <c r="K319" s="570"/>
      <c r="L319" s="570"/>
      <c r="M319" s="570"/>
      <c r="N319" s="570"/>
      <c r="O319" s="570"/>
      <c r="P319" s="570"/>
    </row>
    <row r="320" spans="1:16" ht="12.75">
      <c r="A320" s="691">
        <v>323</v>
      </c>
      <c r="B320" s="692" t="s">
        <v>127</v>
      </c>
      <c r="C320" s="693">
        <f t="shared" si="28"/>
        <v>15000</v>
      </c>
      <c r="D320" s="496">
        <f t="shared" si="28"/>
        <v>0</v>
      </c>
      <c r="E320" s="497">
        <f t="shared" si="28"/>
        <v>15000</v>
      </c>
      <c r="F320" s="570"/>
      <c r="G320" s="570"/>
      <c r="H320" s="570"/>
      <c r="I320" s="570"/>
      <c r="J320" s="570"/>
      <c r="K320" s="570"/>
      <c r="L320" s="570"/>
      <c r="M320" s="570"/>
      <c r="N320" s="570"/>
      <c r="O320" s="570"/>
      <c r="P320" s="570"/>
    </row>
    <row r="321" spans="1:16" ht="12.75">
      <c r="A321" s="694">
        <v>323</v>
      </c>
      <c r="B321" s="695" t="s">
        <v>127</v>
      </c>
      <c r="C321" s="689">
        <v>15000</v>
      </c>
      <c r="D321" s="486"/>
      <c r="E321" s="484">
        <f>C321+D321</f>
        <v>15000</v>
      </c>
      <c r="F321" s="570"/>
      <c r="G321" s="570"/>
      <c r="H321" s="570"/>
      <c r="I321" s="570"/>
      <c r="J321" s="570"/>
      <c r="K321" s="570"/>
      <c r="L321" s="570"/>
      <c r="M321" s="570"/>
      <c r="N321" s="570"/>
      <c r="O321" s="570"/>
      <c r="P321" s="570"/>
    </row>
    <row r="322" spans="1:16" ht="12.75">
      <c r="A322" s="557" t="s">
        <v>332</v>
      </c>
      <c r="B322" s="697" t="s">
        <v>333</v>
      </c>
      <c r="C322" s="424">
        <f>C325</f>
        <v>25000</v>
      </c>
      <c r="D322" s="522">
        <f>D325</f>
        <v>0</v>
      </c>
      <c r="E322" s="523">
        <f>E325</f>
        <v>25000</v>
      </c>
      <c r="F322" s="570"/>
      <c r="G322" s="570"/>
      <c r="H322" s="570"/>
      <c r="I322" s="570"/>
      <c r="J322" s="570"/>
      <c r="K322" s="570"/>
      <c r="L322" s="570"/>
      <c r="M322" s="570"/>
      <c r="N322" s="570"/>
      <c r="O322" s="570"/>
      <c r="P322" s="570"/>
    </row>
    <row r="323" spans="1:16" ht="12.75">
      <c r="A323" s="559"/>
      <c r="B323" s="423" t="s">
        <v>334</v>
      </c>
      <c r="C323" s="424"/>
      <c r="D323" s="522"/>
      <c r="E323" s="523"/>
      <c r="F323" s="570"/>
      <c r="G323" s="570"/>
      <c r="H323" s="570"/>
      <c r="I323" s="570"/>
      <c r="J323" s="570"/>
      <c r="K323" s="570"/>
      <c r="L323" s="570"/>
      <c r="M323" s="570"/>
      <c r="N323" s="570"/>
      <c r="O323" s="570"/>
      <c r="P323" s="570"/>
    </row>
    <row r="324" spans="1:16" ht="12.75">
      <c r="A324" s="563" t="s">
        <v>236</v>
      </c>
      <c r="B324" s="428" t="s">
        <v>125</v>
      </c>
      <c r="C324" s="429"/>
      <c r="D324" s="52"/>
      <c r="E324" s="295"/>
      <c r="F324" s="570"/>
      <c r="G324" s="570"/>
      <c r="H324" s="570"/>
      <c r="I324" s="570"/>
      <c r="J324" s="570"/>
      <c r="K324" s="570"/>
      <c r="L324" s="570"/>
      <c r="M324" s="570"/>
      <c r="N324" s="570"/>
      <c r="O324" s="570"/>
      <c r="P324" s="570"/>
    </row>
    <row r="325" spans="1:16" ht="12.75">
      <c r="A325" s="698">
        <v>3</v>
      </c>
      <c r="B325" s="531" t="s">
        <v>126</v>
      </c>
      <c r="C325" s="434">
        <f aca="true" t="shared" si="29" ref="C325:E327">C326</f>
        <v>25000</v>
      </c>
      <c r="D325" s="474">
        <f t="shared" si="29"/>
        <v>0</v>
      </c>
      <c r="E325" s="436">
        <f t="shared" si="29"/>
        <v>25000</v>
      </c>
      <c r="F325" s="570"/>
      <c r="G325" s="570"/>
      <c r="H325" s="570"/>
      <c r="I325" s="570"/>
      <c r="J325" s="570"/>
      <c r="K325" s="570"/>
      <c r="L325" s="570"/>
      <c r="M325" s="570"/>
      <c r="N325" s="570"/>
      <c r="O325" s="570"/>
      <c r="P325" s="570"/>
    </row>
    <row r="326" spans="1:16" ht="12.75">
      <c r="A326" s="699">
        <v>32</v>
      </c>
      <c r="B326" s="605" t="s">
        <v>77</v>
      </c>
      <c r="C326" s="439">
        <f t="shared" si="29"/>
        <v>25000</v>
      </c>
      <c r="D326" s="440">
        <f t="shared" si="29"/>
        <v>0</v>
      </c>
      <c r="E326" s="441">
        <f t="shared" si="29"/>
        <v>25000</v>
      </c>
      <c r="F326" s="570"/>
      <c r="G326" s="570"/>
      <c r="H326" s="570"/>
      <c r="I326" s="570"/>
      <c r="J326" s="570"/>
      <c r="K326" s="570"/>
      <c r="L326" s="570"/>
      <c r="M326" s="570"/>
      <c r="N326" s="570"/>
      <c r="O326" s="570"/>
      <c r="P326" s="570"/>
    </row>
    <row r="327" spans="1:16" ht="12.75">
      <c r="A327" s="551">
        <v>323</v>
      </c>
      <c r="B327" s="478" t="s">
        <v>127</v>
      </c>
      <c r="C327" s="700">
        <f t="shared" si="29"/>
        <v>25000</v>
      </c>
      <c r="D327" s="496">
        <f t="shared" si="29"/>
        <v>0</v>
      </c>
      <c r="E327" s="497">
        <f t="shared" si="29"/>
        <v>25000</v>
      </c>
      <c r="F327" s="570"/>
      <c r="G327" s="570"/>
      <c r="H327" s="570"/>
      <c r="I327" s="570"/>
      <c r="J327" s="570"/>
      <c r="K327" s="570"/>
      <c r="L327" s="570"/>
      <c r="M327" s="570"/>
      <c r="N327" s="570"/>
      <c r="O327" s="570"/>
      <c r="P327" s="570"/>
    </row>
    <row r="328" spans="1:16" ht="12.75">
      <c r="A328" s="427">
        <v>323</v>
      </c>
      <c r="B328" s="428" t="s">
        <v>127</v>
      </c>
      <c r="C328" s="689">
        <v>25000</v>
      </c>
      <c r="D328" s="486"/>
      <c r="E328" s="484">
        <f>C328+D328</f>
        <v>25000</v>
      </c>
      <c r="F328" s="570"/>
      <c r="G328" s="570"/>
      <c r="H328" s="570"/>
      <c r="I328" s="570"/>
      <c r="J328" s="570"/>
      <c r="K328" s="570"/>
      <c r="L328" s="570"/>
      <c r="M328" s="570"/>
      <c r="N328" s="570"/>
      <c r="O328" s="570"/>
      <c r="P328" s="570"/>
    </row>
    <row r="329" spans="1:16" ht="12.75" customHeight="1">
      <c r="A329" s="606" t="s">
        <v>335</v>
      </c>
      <c r="B329" s="606"/>
      <c r="C329" s="607"/>
      <c r="D329" s="597"/>
      <c r="E329" s="598"/>
      <c r="F329" s="570"/>
      <c r="G329" s="570"/>
      <c r="H329" s="570"/>
      <c r="I329" s="570"/>
      <c r="J329" s="570"/>
      <c r="K329" s="570"/>
      <c r="L329" s="570"/>
      <c r="M329" s="570"/>
      <c r="N329" s="570"/>
      <c r="O329" s="570"/>
      <c r="P329" s="570"/>
    </row>
    <row r="330" spans="1:16" ht="12.75">
      <c r="A330" s="701" t="s">
        <v>336</v>
      </c>
      <c r="B330" s="702"/>
      <c r="C330" s="580">
        <f>C331+C338+C345+C352</f>
        <v>215000</v>
      </c>
      <c r="D330" s="188">
        <f>D331+D338+D345+D352</f>
        <v>5000</v>
      </c>
      <c r="E330" s="556">
        <f>E331+E338+E345+E352</f>
        <v>220000</v>
      </c>
      <c r="F330" s="570"/>
      <c r="G330" s="570"/>
      <c r="H330" s="570"/>
      <c r="I330" s="570"/>
      <c r="J330" s="570"/>
      <c r="K330" s="570"/>
      <c r="L330" s="570"/>
      <c r="M330" s="570"/>
      <c r="N330" s="570"/>
      <c r="O330" s="570"/>
      <c r="P330" s="570"/>
    </row>
    <row r="331" spans="1:16" ht="12.75">
      <c r="A331" s="680" t="s">
        <v>337</v>
      </c>
      <c r="B331" s="663" t="s">
        <v>338</v>
      </c>
      <c r="C331" s="613">
        <f>C334</f>
        <v>180000</v>
      </c>
      <c r="D331" s="522">
        <f>D334</f>
        <v>0</v>
      </c>
      <c r="E331" s="523">
        <f>E334</f>
        <v>180000</v>
      </c>
      <c r="F331" s="570"/>
      <c r="G331" s="570"/>
      <c r="H331" s="570"/>
      <c r="I331" s="570"/>
      <c r="J331" s="570"/>
      <c r="K331" s="570"/>
      <c r="L331" s="570"/>
      <c r="M331" s="570"/>
      <c r="N331" s="570"/>
      <c r="O331" s="570"/>
      <c r="P331" s="570"/>
    </row>
    <row r="332" spans="1:16" ht="12.75">
      <c r="A332" s="681"/>
      <c r="B332" s="624" t="s">
        <v>339</v>
      </c>
      <c r="C332" s="613"/>
      <c r="D332" s="522"/>
      <c r="E332" s="523"/>
      <c r="F332" s="570"/>
      <c r="G332" s="570"/>
      <c r="H332" s="570"/>
      <c r="I332" s="570"/>
      <c r="J332" s="570"/>
      <c r="K332" s="570"/>
      <c r="L332" s="570"/>
      <c r="M332" s="570"/>
      <c r="N332" s="570"/>
      <c r="O332" s="570"/>
      <c r="P332" s="570"/>
    </row>
    <row r="333" spans="1:16" ht="12.75">
      <c r="A333" s="682" t="s">
        <v>340</v>
      </c>
      <c r="B333" s="667" t="s">
        <v>125</v>
      </c>
      <c r="C333" s="625"/>
      <c r="D333" s="52"/>
      <c r="E333" s="295"/>
      <c r="F333" s="570"/>
      <c r="G333" s="570"/>
      <c r="H333" s="570"/>
      <c r="I333" s="570"/>
      <c r="J333" s="570"/>
      <c r="K333" s="570"/>
      <c r="L333" s="570"/>
      <c r="M333" s="570"/>
      <c r="N333" s="570"/>
      <c r="O333" s="570"/>
      <c r="P333" s="570"/>
    </row>
    <row r="334" spans="1:16" ht="12.75">
      <c r="A334" s="432">
        <v>3</v>
      </c>
      <c r="B334" s="433" t="s">
        <v>126</v>
      </c>
      <c r="C334" s="588">
        <f aca="true" t="shared" si="30" ref="C334:E336">C335</f>
        <v>180000</v>
      </c>
      <c r="D334" s="474">
        <f t="shared" si="30"/>
        <v>0</v>
      </c>
      <c r="E334" s="436">
        <f t="shared" si="30"/>
        <v>180000</v>
      </c>
      <c r="F334" s="570"/>
      <c r="G334" s="570"/>
      <c r="H334" s="570"/>
      <c r="I334" s="570"/>
      <c r="J334" s="570"/>
      <c r="K334" s="570"/>
      <c r="L334" s="570"/>
      <c r="M334" s="570"/>
      <c r="N334" s="570"/>
      <c r="O334" s="570"/>
      <c r="P334" s="570"/>
    </row>
    <row r="335" spans="1:16" ht="12.75">
      <c r="A335" s="437">
        <v>38</v>
      </c>
      <c r="B335" s="438" t="s">
        <v>92</v>
      </c>
      <c r="C335" s="589">
        <f t="shared" si="30"/>
        <v>180000</v>
      </c>
      <c r="D335" s="440">
        <f t="shared" si="30"/>
        <v>0</v>
      </c>
      <c r="E335" s="441">
        <f t="shared" si="30"/>
        <v>180000</v>
      </c>
      <c r="F335" s="570"/>
      <c r="G335" s="570"/>
      <c r="H335" s="570"/>
      <c r="I335" s="570"/>
      <c r="J335" s="570"/>
      <c r="K335" s="570"/>
      <c r="L335" s="570"/>
      <c r="M335" s="570"/>
      <c r="N335" s="570"/>
      <c r="O335" s="570"/>
      <c r="P335" s="570"/>
    </row>
    <row r="336" spans="1:16" ht="12.75">
      <c r="A336" s="565">
        <v>381</v>
      </c>
      <c r="B336" s="660" t="s">
        <v>134</v>
      </c>
      <c r="C336" s="620">
        <f t="shared" si="30"/>
        <v>180000</v>
      </c>
      <c r="D336" s="496">
        <f t="shared" si="30"/>
        <v>0</v>
      </c>
      <c r="E336" s="497">
        <f t="shared" si="30"/>
        <v>180000</v>
      </c>
      <c r="F336" s="570"/>
      <c r="G336" s="570"/>
      <c r="H336" s="570"/>
      <c r="I336" s="570"/>
      <c r="J336" s="570"/>
      <c r="K336" s="570"/>
      <c r="L336" s="570"/>
      <c r="M336" s="570"/>
      <c r="N336" s="570"/>
      <c r="O336" s="570"/>
      <c r="P336" s="570"/>
    </row>
    <row r="337" spans="1:16" ht="12.75">
      <c r="A337" s="567">
        <v>381</v>
      </c>
      <c r="B337" s="661" t="s">
        <v>134</v>
      </c>
      <c r="C337" s="621">
        <v>180000</v>
      </c>
      <c r="D337" s="486"/>
      <c r="E337" s="484">
        <f>C337+D337</f>
        <v>180000</v>
      </c>
      <c r="F337" s="570"/>
      <c r="G337" s="570"/>
      <c r="H337" s="570"/>
      <c r="I337" s="570"/>
      <c r="J337" s="570"/>
      <c r="K337" s="570"/>
      <c r="L337" s="570"/>
      <c r="M337" s="570"/>
      <c r="N337" s="570"/>
      <c r="O337" s="570"/>
      <c r="P337" s="570"/>
    </row>
    <row r="338" spans="1:16" ht="12.75">
      <c r="A338" s="680" t="s">
        <v>341</v>
      </c>
      <c r="B338" s="655" t="s">
        <v>342</v>
      </c>
      <c r="C338" s="613">
        <f>C341</f>
        <v>25000</v>
      </c>
      <c r="D338" s="522">
        <f>D341</f>
        <v>0</v>
      </c>
      <c r="E338" s="523">
        <f>E341</f>
        <v>25000</v>
      </c>
      <c r="F338" s="570"/>
      <c r="G338" s="570"/>
      <c r="H338" s="570"/>
      <c r="I338" s="570"/>
      <c r="J338" s="570"/>
      <c r="K338" s="570"/>
      <c r="L338" s="570"/>
      <c r="M338" s="570"/>
      <c r="N338" s="570"/>
      <c r="O338" s="570"/>
      <c r="P338" s="570"/>
    </row>
    <row r="339" spans="1:16" ht="12.75">
      <c r="A339" s="681"/>
      <c r="B339" s="624" t="s">
        <v>339</v>
      </c>
      <c r="C339" s="613"/>
      <c r="D339" s="522"/>
      <c r="E339" s="523"/>
      <c r="F339" s="570"/>
      <c r="G339" s="570"/>
      <c r="H339" s="570"/>
      <c r="I339" s="570"/>
      <c r="J339" s="570"/>
      <c r="K339" s="570"/>
      <c r="L339" s="570"/>
      <c r="M339" s="570"/>
      <c r="N339" s="570"/>
      <c r="O339" s="570"/>
      <c r="P339" s="570"/>
    </row>
    <row r="340" spans="1:16" ht="12.75">
      <c r="A340" s="682" t="s">
        <v>340</v>
      </c>
      <c r="B340" s="667" t="s">
        <v>125</v>
      </c>
      <c r="C340" s="703"/>
      <c r="D340" s="52"/>
      <c r="E340" s="295"/>
      <c r="F340" s="570"/>
      <c r="G340" s="570"/>
      <c r="H340" s="570"/>
      <c r="I340" s="570"/>
      <c r="J340" s="570"/>
      <c r="K340" s="570"/>
      <c r="L340" s="570"/>
      <c r="M340" s="570"/>
      <c r="N340" s="570"/>
      <c r="O340" s="570"/>
      <c r="P340" s="570"/>
    </row>
    <row r="341" spans="1:16" ht="12.75">
      <c r="A341" s="432">
        <v>3</v>
      </c>
      <c r="B341" s="433" t="s">
        <v>126</v>
      </c>
      <c r="C341" s="588">
        <f aca="true" t="shared" si="31" ref="C341:E343">C342</f>
        <v>25000</v>
      </c>
      <c r="D341" s="474">
        <f t="shared" si="31"/>
        <v>0</v>
      </c>
      <c r="E341" s="436">
        <f t="shared" si="31"/>
        <v>25000</v>
      </c>
      <c r="F341" s="570"/>
      <c r="G341" s="570"/>
      <c r="H341" s="570"/>
      <c r="I341" s="570"/>
      <c r="J341" s="570"/>
      <c r="K341" s="570"/>
      <c r="L341" s="570"/>
      <c r="M341" s="570"/>
      <c r="N341" s="570"/>
      <c r="O341" s="570"/>
      <c r="P341" s="570"/>
    </row>
    <row r="342" spans="1:16" ht="12.75">
      <c r="A342" s="437">
        <v>38</v>
      </c>
      <c r="B342" s="438" t="s">
        <v>92</v>
      </c>
      <c r="C342" s="589">
        <f t="shared" si="31"/>
        <v>25000</v>
      </c>
      <c r="D342" s="440">
        <f t="shared" si="31"/>
        <v>0</v>
      </c>
      <c r="E342" s="441">
        <f t="shared" si="31"/>
        <v>25000</v>
      </c>
      <c r="F342" s="570"/>
      <c r="G342" s="570"/>
      <c r="H342" s="570"/>
      <c r="I342" s="570"/>
      <c r="J342" s="570"/>
      <c r="K342" s="570"/>
      <c r="L342" s="570"/>
      <c r="M342" s="570"/>
      <c r="N342" s="570"/>
      <c r="O342" s="570"/>
      <c r="P342" s="570"/>
    </row>
    <row r="343" spans="1:16" ht="12.75">
      <c r="A343" s="565">
        <v>381</v>
      </c>
      <c r="B343" s="660" t="s">
        <v>134</v>
      </c>
      <c r="C343" s="590">
        <f t="shared" si="31"/>
        <v>25000</v>
      </c>
      <c r="D343" s="496">
        <f t="shared" si="31"/>
        <v>0</v>
      </c>
      <c r="E343" s="497">
        <f t="shared" si="31"/>
        <v>25000</v>
      </c>
      <c r="F343" s="570"/>
      <c r="G343" s="570"/>
      <c r="H343" s="570"/>
      <c r="I343" s="570"/>
      <c r="J343" s="570"/>
      <c r="K343" s="570"/>
      <c r="L343" s="570"/>
      <c r="M343" s="570"/>
      <c r="N343" s="570"/>
      <c r="O343" s="570"/>
      <c r="P343" s="570"/>
    </row>
    <row r="344" spans="1:16" ht="12.75">
      <c r="A344" s="567">
        <v>381</v>
      </c>
      <c r="B344" s="661" t="s">
        <v>134</v>
      </c>
      <c r="C344" s="593">
        <v>25000</v>
      </c>
      <c r="D344" s="486"/>
      <c r="E344" s="484">
        <f>C344+D344</f>
        <v>25000</v>
      </c>
      <c r="F344" s="570"/>
      <c r="G344" s="570"/>
      <c r="H344" s="570"/>
      <c r="I344" s="570"/>
      <c r="J344" s="570"/>
      <c r="K344" s="570"/>
      <c r="L344" s="570"/>
      <c r="M344" s="570"/>
      <c r="N344" s="570"/>
      <c r="O344" s="570"/>
      <c r="P344" s="570"/>
    </row>
    <row r="345" spans="1:16" ht="12.75">
      <c r="A345" s="680" t="s">
        <v>343</v>
      </c>
      <c r="B345" s="655" t="s">
        <v>344</v>
      </c>
      <c r="C345" s="613">
        <f>C348</f>
        <v>5000</v>
      </c>
      <c r="D345" s="522">
        <f>D348</f>
        <v>5000</v>
      </c>
      <c r="E345" s="523">
        <f>E348</f>
        <v>10000</v>
      </c>
      <c r="F345" s="570"/>
      <c r="G345" s="570"/>
      <c r="H345" s="570"/>
      <c r="I345" s="570"/>
      <c r="J345" s="570"/>
      <c r="K345" s="570"/>
      <c r="L345" s="570"/>
      <c r="M345" s="570"/>
      <c r="N345" s="570"/>
      <c r="O345" s="570"/>
      <c r="P345" s="570"/>
    </row>
    <row r="346" spans="1:16" ht="12.75">
      <c r="A346" s="681"/>
      <c r="B346" s="624" t="s">
        <v>339</v>
      </c>
      <c r="C346" s="613"/>
      <c r="D346" s="522"/>
      <c r="E346" s="523"/>
      <c r="F346" s="570"/>
      <c r="G346" s="570"/>
      <c r="H346" s="570"/>
      <c r="I346" s="570"/>
      <c r="J346" s="570"/>
      <c r="K346" s="570"/>
      <c r="L346" s="570"/>
      <c r="M346" s="570"/>
      <c r="N346" s="570"/>
      <c r="O346" s="570"/>
      <c r="P346" s="570"/>
    </row>
    <row r="347" spans="1:16" ht="12.75">
      <c r="A347" s="682" t="s">
        <v>340</v>
      </c>
      <c r="B347" s="667" t="s">
        <v>125</v>
      </c>
      <c r="C347" s="704"/>
      <c r="D347" s="52"/>
      <c r="E347" s="295"/>
      <c r="F347" s="570"/>
      <c r="G347" s="570"/>
      <c r="H347" s="570"/>
      <c r="I347" s="570"/>
      <c r="J347" s="570"/>
      <c r="K347" s="570"/>
      <c r="L347" s="570"/>
      <c r="M347" s="570"/>
      <c r="N347" s="570"/>
      <c r="O347" s="570"/>
      <c r="P347" s="570"/>
    </row>
    <row r="348" spans="1:16" ht="12.75">
      <c r="A348" s="432">
        <v>3</v>
      </c>
      <c r="B348" s="433" t="s">
        <v>126</v>
      </c>
      <c r="C348" s="588">
        <f aca="true" t="shared" si="32" ref="C348:E350">C349</f>
        <v>5000</v>
      </c>
      <c r="D348" s="474">
        <f t="shared" si="32"/>
        <v>5000</v>
      </c>
      <c r="E348" s="436">
        <f t="shared" si="32"/>
        <v>10000</v>
      </c>
      <c r="F348" s="570"/>
      <c r="G348" s="570"/>
      <c r="H348" s="570"/>
      <c r="I348" s="570"/>
      <c r="J348" s="570"/>
      <c r="K348" s="570"/>
      <c r="L348" s="570"/>
      <c r="M348" s="570"/>
      <c r="N348" s="570"/>
      <c r="O348" s="570"/>
      <c r="P348" s="570"/>
    </row>
    <row r="349" spans="1:16" ht="12.75">
      <c r="A349" s="437">
        <v>38</v>
      </c>
      <c r="B349" s="438" t="s">
        <v>92</v>
      </c>
      <c r="C349" s="589">
        <f t="shared" si="32"/>
        <v>5000</v>
      </c>
      <c r="D349" s="440">
        <f t="shared" si="32"/>
        <v>5000</v>
      </c>
      <c r="E349" s="441">
        <f t="shared" si="32"/>
        <v>10000</v>
      </c>
      <c r="F349" s="570"/>
      <c r="G349" s="570"/>
      <c r="H349" s="570"/>
      <c r="I349" s="570"/>
      <c r="J349" s="570"/>
      <c r="K349" s="570"/>
      <c r="L349" s="570"/>
      <c r="M349" s="570"/>
      <c r="N349" s="570"/>
      <c r="O349" s="570"/>
      <c r="P349" s="570"/>
    </row>
    <row r="350" spans="1:16" ht="12.75">
      <c r="A350" s="565">
        <v>381</v>
      </c>
      <c r="B350" s="660" t="s">
        <v>134</v>
      </c>
      <c r="C350" s="590">
        <f t="shared" si="32"/>
        <v>5000</v>
      </c>
      <c r="D350" s="496">
        <f t="shared" si="32"/>
        <v>5000</v>
      </c>
      <c r="E350" s="497">
        <f t="shared" si="32"/>
        <v>10000</v>
      </c>
      <c r="F350" s="570"/>
      <c r="G350" s="570"/>
      <c r="H350" s="570"/>
      <c r="I350" s="570"/>
      <c r="J350" s="570"/>
      <c r="K350" s="570"/>
      <c r="L350" s="570"/>
      <c r="M350" s="570"/>
      <c r="N350" s="570"/>
      <c r="O350" s="570"/>
      <c r="P350" s="570"/>
    </row>
    <row r="351" spans="1:16" ht="12.75">
      <c r="A351" s="567">
        <v>381</v>
      </c>
      <c r="B351" s="661" t="s">
        <v>134</v>
      </c>
      <c r="C351" s="593">
        <v>5000</v>
      </c>
      <c r="D351" s="486">
        <v>5000</v>
      </c>
      <c r="E351" s="484">
        <f>C351+D351</f>
        <v>10000</v>
      </c>
      <c r="F351" s="570"/>
      <c r="G351" s="570"/>
      <c r="H351" s="570"/>
      <c r="I351" s="570"/>
      <c r="J351" s="570"/>
      <c r="K351" s="570"/>
      <c r="L351" s="570"/>
      <c r="M351" s="570"/>
      <c r="N351" s="570"/>
      <c r="O351" s="570"/>
      <c r="P351" s="570"/>
    </row>
    <row r="352" spans="1:16" ht="12.75">
      <c r="A352" s="680" t="s">
        <v>345</v>
      </c>
      <c r="B352" s="655" t="s">
        <v>346</v>
      </c>
      <c r="C352" s="613">
        <f>C355</f>
        <v>5000</v>
      </c>
      <c r="D352" s="522">
        <f>D355</f>
        <v>0</v>
      </c>
      <c r="E352" s="523">
        <f>E355</f>
        <v>5000</v>
      </c>
      <c r="F352" s="570"/>
      <c r="G352" s="570"/>
      <c r="H352" s="570"/>
      <c r="I352" s="570"/>
      <c r="J352" s="570"/>
      <c r="K352" s="570"/>
      <c r="L352" s="570"/>
      <c r="M352" s="570"/>
      <c r="N352" s="570"/>
      <c r="O352" s="570"/>
      <c r="P352" s="570"/>
    </row>
    <row r="353" spans="1:16" ht="12.75">
      <c r="A353" s="681"/>
      <c r="B353" s="624" t="s">
        <v>339</v>
      </c>
      <c r="C353" s="613"/>
      <c r="D353" s="522"/>
      <c r="E353" s="523"/>
      <c r="F353" s="570"/>
      <c r="G353" s="570"/>
      <c r="H353" s="570"/>
      <c r="I353" s="570"/>
      <c r="J353" s="570"/>
      <c r="K353" s="570"/>
      <c r="L353" s="570"/>
      <c r="M353" s="570"/>
      <c r="N353" s="570"/>
      <c r="O353" s="570"/>
      <c r="P353" s="570"/>
    </row>
    <row r="354" spans="1:16" ht="12.75">
      <c r="A354" s="682" t="s">
        <v>340</v>
      </c>
      <c r="B354" s="667" t="s">
        <v>125</v>
      </c>
      <c r="C354" s="704"/>
      <c r="D354" s="52"/>
      <c r="E354" s="295"/>
      <c r="F354" s="570"/>
      <c r="G354" s="570"/>
      <c r="H354" s="570"/>
      <c r="I354" s="570"/>
      <c r="J354" s="570"/>
      <c r="K354" s="570"/>
      <c r="L354" s="570"/>
      <c r="M354" s="570"/>
      <c r="N354" s="570"/>
      <c r="O354" s="570"/>
      <c r="P354" s="570"/>
    </row>
    <row r="355" spans="1:16" ht="12.75">
      <c r="A355" s="432">
        <v>3</v>
      </c>
      <c r="B355" s="433" t="s">
        <v>126</v>
      </c>
      <c r="C355" s="588">
        <f aca="true" t="shared" si="33" ref="C355:E357">C356</f>
        <v>5000</v>
      </c>
      <c r="D355" s="474">
        <f t="shared" si="33"/>
        <v>0</v>
      </c>
      <c r="E355" s="436">
        <f t="shared" si="33"/>
        <v>5000</v>
      </c>
      <c r="F355" s="570"/>
      <c r="G355" s="570"/>
      <c r="H355" s="570"/>
      <c r="I355" s="570"/>
      <c r="J355" s="570"/>
      <c r="K355" s="570"/>
      <c r="L355" s="570"/>
      <c r="M355" s="570"/>
      <c r="N355" s="570"/>
      <c r="O355" s="570"/>
      <c r="P355" s="570"/>
    </row>
    <row r="356" spans="1:16" ht="12.75">
      <c r="A356" s="437">
        <v>38</v>
      </c>
      <c r="B356" s="438" t="s">
        <v>92</v>
      </c>
      <c r="C356" s="589">
        <f t="shared" si="33"/>
        <v>5000</v>
      </c>
      <c r="D356" s="440">
        <f t="shared" si="33"/>
        <v>0</v>
      </c>
      <c r="E356" s="441">
        <f t="shared" si="33"/>
        <v>5000</v>
      </c>
      <c r="F356" s="570"/>
      <c r="G356" s="570"/>
      <c r="H356" s="570"/>
      <c r="I356" s="570"/>
      <c r="J356" s="570"/>
      <c r="K356" s="570"/>
      <c r="L356" s="570"/>
      <c r="M356" s="570"/>
      <c r="N356" s="570"/>
      <c r="O356" s="570"/>
      <c r="P356" s="570"/>
    </row>
    <row r="357" spans="1:16" ht="12.75">
      <c r="A357" s="565">
        <v>381</v>
      </c>
      <c r="B357" s="660" t="s">
        <v>134</v>
      </c>
      <c r="C357" s="590">
        <f t="shared" si="33"/>
        <v>5000</v>
      </c>
      <c r="D357" s="496">
        <f t="shared" si="33"/>
        <v>0</v>
      </c>
      <c r="E357" s="497">
        <f t="shared" si="33"/>
        <v>5000</v>
      </c>
      <c r="F357" s="570"/>
      <c r="G357" s="570"/>
      <c r="H357" s="570"/>
      <c r="I357" s="570"/>
      <c r="J357" s="570"/>
      <c r="K357" s="570"/>
      <c r="L357" s="570"/>
      <c r="M357" s="570"/>
      <c r="N357" s="570"/>
      <c r="O357" s="570"/>
      <c r="P357" s="570"/>
    </row>
    <row r="358" spans="1:16" ht="12.75">
      <c r="A358" s="567">
        <v>381</v>
      </c>
      <c r="B358" s="661" t="s">
        <v>134</v>
      </c>
      <c r="C358" s="593">
        <v>5000</v>
      </c>
      <c r="D358" s="486"/>
      <c r="E358" s="484">
        <f>C358+D358</f>
        <v>5000</v>
      </c>
      <c r="F358" s="570"/>
      <c r="G358" s="570"/>
      <c r="H358" s="570"/>
      <c r="I358" s="570"/>
      <c r="J358" s="570"/>
      <c r="K358" s="570"/>
      <c r="L358" s="570"/>
      <c r="M358" s="570"/>
      <c r="N358" s="570"/>
      <c r="O358" s="570"/>
      <c r="P358" s="570"/>
    </row>
    <row r="359" spans="1:16" ht="12.75" customHeight="1">
      <c r="A359" s="606" t="s">
        <v>347</v>
      </c>
      <c r="B359" s="606"/>
      <c r="C359" s="705"/>
      <c r="D359" s="597"/>
      <c r="E359" s="598"/>
      <c r="F359" s="570"/>
      <c r="G359" s="570"/>
      <c r="H359" s="570"/>
      <c r="I359" s="570"/>
      <c r="J359" s="570"/>
      <c r="K359" s="570"/>
      <c r="L359" s="570"/>
      <c r="M359" s="570"/>
      <c r="N359" s="570"/>
      <c r="O359" s="570"/>
      <c r="P359" s="570"/>
    </row>
    <row r="360" spans="1:16" ht="12.75">
      <c r="A360" s="701" t="s">
        <v>348</v>
      </c>
      <c r="B360" s="702"/>
      <c r="C360" s="706">
        <f>C361+C368+C375+C382+C389</f>
        <v>1967000</v>
      </c>
      <c r="D360" s="188">
        <f>D361+D368+D375+D382+D389</f>
        <v>0</v>
      </c>
      <c r="E360" s="556">
        <f>E361+E368+E375+E382+E389</f>
        <v>1967000</v>
      </c>
      <c r="F360" s="570"/>
      <c r="G360" s="570"/>
      <c r="H360" s="570"/>
      <c r="I360" s="570"/>
      <c r="J360" s="570"/>
      <c r="K360" s="570"/>
      <c r="L360" s="570"/>
      <c r="M360" s="570"/>
      <c r="N360" s="570"/>
      <c r="O360" s="570"/>
      <c r="P360" s="570"/>
    </row>
    <row r="361" spans="1:16" ht="23.25">
      <c r="A361" s="707" t="s">
        <v>349</v>
      </c>
      <c r="B361" s="708" t="s">
        <v>350</v>
      </c>
      <c r="C361" s="613">
        <f>C364</f>
        <v>20000</v>
      </c>
      <c r="D361" s="522">
        <f>D364</f>
        <v>0</v>
      </c>
      <c r="E361" s="523">
        <f>E364</f>
        <v>20000</v>
      </c>
      <c r="F361" s="570"/>
      <c r="G361" s="570"/>
      <c r="H361" s="570"/>
      <c r="I361" s="570"/>
      <c r="J361" s="570"/>
      <c r="K361" s="570"/>
      <c r="L361" s="570"/>
      <c r="M361" s="570"/>
      <c r="N361" s="570"/>
      <c r="O361" s="570"/>
      <c r="P361" s="570"/>
    </row>
    <row r="362" spans="1:16" ht="12.75">
      <c r="A362" s="709"/>
      <c r="B362" s="708" t="s">
        <v>351</v>
      </c>
      <c r="C362" s="710"/>
      <c r="D362" s="522"/>
      <c r="E362" s="523"/>
      <c r="F362" s="570"/>
      <c r="G362" s="570"/>
      <c r="H362" s="570"/>
      <c r="I362" s="570"/>
      <c r="J362" s="570"/>
      <c r="K362" s="570"/>
      <c r="L362" s="570"/>
      <c r="M362" s="570"/>
      <c r="N362" s="570"/>
      <c r="O362" s="570"/>
      <c r="P362" s="570"/>
    </row>
    <row r="363" spans="1:16" ht="12.75">
      <c r="A363" s="711" t="s">
        <v>340</v>
      </c>
      <c r="B363" s="712" t="s">
        <v>125</v>
      </c>
      <c r="C363" s="713"/>
      <c r="D363" s="52"/>
      <c r="E363" s="295"/>
      <c r="F363" s="570"/>
      <c r="G363" s="570"/>
      <c r="H363" s="570"/>
      <c r="I363" s="570"/>
      <c r="J363" s="570"/>
      <c r="K363" s="570"/>
      <c r="L363" s="570"/>
      <c r="M363" s="570"/>
      <c r="N363" s="570"/>
      <c r="O363" s="570"/>
      <c r="P363" s="570"/>
    </row>
    <row r="364" spans="1:16" ht="12.75">
      <c r="A364" s="714">
        <v>3</v>
      </c>
      <c r="B364" s="715" t="s">
        <v>126</v>
      </c>
      <c r="C364" s="434">
        <f aca="true" t="shared" si="34" ref="C364:E366">C365</f>
        <v>20000</v>
      </c>
      <c r="D364" s="474">
        <f t="shared" si="34"/>
        <v>0</v>
      </c>
      <c r="E364" s="436">
        <f t="shared" si="34"/>
        <v>20000</v>
      </c>
      <c r="F364" s="570"/>
      <c r="G364" s="570"/>
      <c r="H364" s="570"/>
      <c r="I364" s="570"/>
      <c r="J364" s="570"/>
      <c r="K364" s="570"/>
      <c r="L364" s="570"/>
      <c r="M364" s="570"/>
      <c r="N364" s="570"/>
      <c r="O364" s="570"/>
      <c r="P364" s="570"/>
    </row>
    <row r="365" spans="1:16" ht="12.75">
      <c r="A365" s="716">
        <v>32</v>
      </c>
      <c r="B365" s="717" t="s">
        <v>77</v>
      </c>
      <c r="C365" s="439">
        <f t="shared" si="34"/>
        <v>20000</v>
      </c>
      <c r="D365" s="440">
        <f t="shared" si="34"/>
        <v>0</v>
      </c>
      <c r="E365" s="441">
        <f t="shared" si="34"/>
        <v>20000</v>
      </c>
      <c r="F365" s="570"/>
      <c r="G365" s="570"/>
      <c r="H365" s="570"/>
      <c r="I365" s="570"/>
      <c r="J365" s="570"/>
      <c r="K365" s="570"/>
      <c r="L365" s="570"/>
      <c r="M365" s="570"/>
      <c r="N365" s="570"/>
      <c r="O365" s="570"/>
      <c r="P365" s="570"/>
    </row>
    <row r="366" spans="1:16" ht="12.75">
      <c r="A366" s="718">
        <v>323</v>
      </c>
      <c r="B366" s="719" t="s">
        <v>127</v>
      </c>
      <c r="C366" s="700">
        <f t="shared" si="34"/>
        <v>20000</v>
      </c>
      <c r="D366" s="720">
        <f t="shared" si="34"/>
        <v>0</v>
      </c>
      <c r="E366" s="497">
        <f t="shared" si="34"/>
        <v>20000</v>
      </c>
      <c r="F366" s="570"/>
      <c r="G366" s="570"/>
      <c r="H366" s="570"/>
      <c r="I366" s="570"/>
      <c r="J366" s="570"/>
      <c r="K366" s="570"/>
      <c r="L366" s="570"/>
      <c r="M366" s="570"/>
      <c r="N366" s="570"/>
      <c r="O366" s="570"/>
      <c r="P366" s="570"/>
    </row>
    <row r="367" spans="1:16" ht="12.75">
      <c r="A367" s="721">
        <v>323</v>
      </c>
      <c r="B367" s="722" t="s">
        <v>127</v>
      </c>
      <c r="C367" s="689">
        <v>20000</v>
      </c>
      <c r="D367" s="486"/>
      <c r="E367" s="484">
        <f>C367+D367</f>
        <v>20000</v>
      </c>
      <c r="F367" s="570"/>
      <c r="G367" s="570"/>
      <c r="H367" s="570"/>
      <c r="I367" s="570"/>
      <c r="J367" s="570"/>
      <c r="K367" s="570"/>
      <c r="L367" s="570"/>
      <c r="M367" s="570"/>
      <c r="N367" s="570"/>
      <c r="O367" s="570"/>
      <c r="P367" s="570"/>
    </row>
    <row r="368" spans="1:16" ht="12.75">
      <c r="A368" s="707" t="s">
        <v>352</v>
      </c>
      <c r="B368" s="723" t="s">
        <v>353</v>
      </c>
      <c r="C368" s="613">
        <f>C371</f>
        <v>15000</v>
      </c>
      <c r="D368" s="522">
        <f>D371</f>
        <v>0</v>
      </c>
      <c r="E368" s="523">
        <f>E371</f>
        <v>15000</v>
      </c>
      <c r="F368" s="570"/>
      <c r="G368" s="570"/>
      <c r="H368" s="570"/>
      <c r="I368" s="570"/>
      <c r="J368" s="570"/>
      <c r="K368" s="570"/>
      <c r="L368" s="570"/>
      <c r="M368" s="570"/>
      <c r="N368" s="570"/>
      <c r="O368" s="570"/>
      <c r="P368" s="570"/>
    </row>
    <row r="369" spans="1:16" ht="12.75">
      <c r="A369" s="709"/>
      <c r="B369" s="708" t="s">
        <v>351</v>
      </c>
      <c r="C369" s="613"/>
      <c r="D369" s="522"/>
      <c r="E369" s="523"/>
      <c r="F369" s="570"/>
      <c r="G369" s="570"/>
      <c r="H369" s="570"/>
      <c r="I369" s="570"/>
      <c r="J369" s="570"/>
      <c r="K369" s="570"/>
      <c r="L369" s="570"/>
      <c r="M369" s="570"/>
      <c r="N369" s="570"/>
      <c r="O369" s="570"/>
      <c r="P369" s="570"/>
    </row>
    <row r="370" spans="1:16" ht="12.75">
      <c r="A370" s="711" t="s">
        <v>340</v>
      </c>
      <c r="B370" s="724" t="s">
        <v>125</v>
      </c>
      <c r="C370" s="725"/>
      <c r="D370" s="52"/>
      <c r="E370" s="295"/>
      <c r="F370" s="570"/>
      <c r="G370" s="570"/>
      <c r="H370" s="570"/>
      <c r="I370" s="570"/>
      <c r="J370" s="570"/>
      <c r="K370" s="570"/>
      <c r="L370" s="570"/>
      <c r="M370" s="570"/>
      <c r="N370" s="570"/>
      <c r="O370" s="570"/>
      <c r="P370" s="570"/>
    </row>
    <row r="371" spans="1:16" ht="12.75">
      <c r="A371" s="714">
        <v>3</v>
      </c>
      <c r="B371" s="715" t="s">
        <v>126</v>
      </c>
      <c r="C371" s="434">
        <f aca="true" t="shared" si="35" ref="C371:E373">C372</f>
        <v>15000</v>
      </c>
      <c r="D371" s="474">
        <f t="shared" si="35"/>
        <v>0</v>
      </c>
      <c r="E371" s="436">
        <f t="shared" si="35"/>
        <v>15000</v>
      </c>
      <c r="F371" s="570"/>
      <c r="G371" s="570"/>
      <c r="H371" s="570"/>
      <c r="I371" s="570"/>
      <c r="J371" s="570"/>
      <c r="K371" s="570"/>
      <c r="L371" s="570"/>
      <c r="M371" s="570"/>
      <c r="N371" s="570"/>
      <c r="O371" s="570"/>
      <c r="P371" s="570"/>
    </row>
    <row r="372" spans="1:16" ht="12.75">
      <c r="A372" s="716">
        <v>32</v>
      </c>
      <c r="B372" s="717" t="s">
        <v>77</v>
      </c>
      <c r="C372" s="439">
        <f t="shared" si="35"/>
        <v>15000</v>
      </c>
      <c r="D372" s="440">
        <f t="shared" si="35"/>
        <v>0</v>
      </c>
      <c r="E372" s="441">
        <f t="shared" si="35"/>
        <v>15000</v>
      </c>
      <c r="F372" s="570"/>
      <c r="G372" s="570"/>
      <c r="H372" s="570"/>
      <c r="I372" s="570"/>
      <c r="J372" s="570"/>
      <c r="K372" s="570"/>
      <c r="L372" s="570"/>
      <c r="M372" s="570"/>
      <c r="N372" s="570"/>
      <c r="O372" s="570"/>
      <c r="P372" s="570"/>
    </row>
    <row r="373" spans="1:16" ht="12.75">
      <c r="A373" s="718">
        <v>323</v>
      </c>
      <c r="B373" s="719" t="s">
        <v>127</v>
      </c>
      <c r="C373" s="700">
        <f t="shared" si="35"/>
        <v>15000</v>
      </c>
      <c r="D373" s="496">
        <f t="shared" si="35"/>
        <v>0</v>
      </c>
      <c r="E373" s="497">
        <f t="shared" si="35"/>
        <v>15000</v>
      </c>
      <c r="F373" s="570"/>
      <c r="G373" s="570"/>
      <c r="H373" s="570"/>
      <c r="I373" s="570"/>
      <c r="J373" s="570"/>
      <c r="K373" s="570"/>
      <c r="L373" s="570"/>
      <c r="M373" s="570"/>
      <c r="N373" s="570"/>
      <c r="O373" s="570"/>
      <c r="P373" s="570"/>
    </row>
    <row r="374" spans="1:16" ht="12.75">
      <c r="A374" s="721">
        <v>323</v>
      </c>
      <c r="B374" s="722" t="s">
        <v>127</v>
      </c>
      <c r="C374" s="689">
        <v>15000</v>
      </c>
      <c r="D374" s="486"/>
      <c r="E374" s="484">
        <f>C374+D374</f>
        <v>15000</v>
      </c>
      <c r="F374" s="570"/>
      <c r="G374" s="570"/>
      <c r="H374" s="570"/>
      <c r="I374" s="570"/>
      <c r="J374" s="570"/>
      <c r="K374" s="570"/>
      <c r="L374" s="570"/>
      <c r="M374" s="570"/>
      <c r="N374" s="570"/>
      <c r="O374" s="570"/>
      <c r="P374" s="570"/>
    </row>
    <row r="375" spans="1:16" ht="12.75">
      <c r="A375" s="707" t="s">
        <v>354</v>
      </c>
      <c r="B375" s="723" t="s">
        <v>355</v>
      </c>
      <c r="C375" s="613">
        <f>C378</f>
        <v>20000</v>
      </c>
      <c r="D375" s="522">
        <f>D378</f>
        <v>0</v>
      </c>
      <c r="E375" s="523">
        <f>E378</f>
        <v>20000</v>
      </c>
      <c r="F375" s="570"/>
      <c r="G375" s="570"/>
      <c r="H375" s="570"/>
      <c r="I375" s="570"/>
      <c r="J375" s="570"/>
      <c r="K375" s="570"/>
      <c r="L375" s="570"/>
      <c r="M375" s="570"/>
      <c r="N375" s="570"/>
      <c r="O375" s="570"/>
      <c r="P375" s="570"/>
    </row>
    <row r="376" spans="1:16" ht="12.75">
      <c r="A376" s="709"/>
      <c r="B376" s="708" t="s">
        <v>351</v>
      </c>
      <c r="C376" s="613"/>
      <c r="D376" s="522"/>
      <c r="E376" s="523"/>
      <c r="F376" s="570"/>
      <c r="G376" s="570"/>
      <c r="H376" s="570"/>
      <c r="I376" s="570"/>
      <c r="J376" s="570"/>
      <c r="K376" s="570"/>
      <c r="L376" s="570"/>
      <c r="M376" s="570"/>
      <c r="N376" s="570"/>
      <c r="O376" s="570"/>
      <c r="P376" s="570"/>
    </row>
    <row r="377" spans="1:16" ht="12.75">
      <c r="A377" s="711" t="s">
        <v>340</v>
      </c>
      <c r="B377" s="712" t="s">
        <v>125</v>
      </c>
      <c r="C377" s="713"/>
      <c r="D377" s="52"/>
      <c r="E377" s="295"/>
      <c r="F377" s="570"/>
      <c r="G377" s="570"/>
      <c r="H377" s="570"/>
      <c r="I377" s="570"/>
      <c r="J377" s="570"/>
      <c r="K377" s="570"/>
      <c r="L377" s="570"/>
      <c r="M377" s="570"/>
      <c r="N377" s="570"/>
      <c r="O377" s="570"/>
      <c r="P377" s="570"/>
    </row>
    <row r="378" spans="1:16" ht="12.75">
      <c r="A378" s="714">
        <v>3</v>
      </c>
      <c r="B378" s="715" t="s">
        <v>126</v>
      </c>
      <c r="C378" s="434">
        <f aca="true" t="shared" si="36" ref="C378:E380">C379</f>
        <v>20000</v>
      </c>
      <c r="D378" s="474">
        <f t="shared" si="36"/>
        <v>0</v>
      </c>
      <c r="E378" s="436">
        <f t="shared" si="36"/>
        <v>20000</v>
      </c>
      <c r="F378" s="570"/>
      <c r="G378" s="570"/>
      <c r="H378" s="570"/>
      <c r="I378" s="570"/>
      <c r="J378" s="570"/>
      <c r="K378" s="570"/>
      <c r="L378" s="570"/>
      <c r="M378" s="570"/>
      <c r="N378" s="570"/>
      <c r="O378" s="570"/>
      <c r="P378" s="570"/>
    </row>
    <row r="379" spans="1:16" ht="12.75">
      <c r="A379" s="716">
        <v>32</v>
      </c>
      <c r="B379" s="717" t="s">
        <v>77</v>
      </c>
      <c r="C379" s="439">
        <f t="shared" si="36"/>
        <v>20000</v>
      </c>
      <c r="D379" s="440">
        <f t="shared" si="36"/>
        <v>0</v>
      </c>
      <c r="E379" s="441">
        <f t="shared" si="36"/>
        <v>20000</v>
      </c>
      <c r="F379" s="570"/>
      <c r="G379" s="570"/>
      <c r="H379" s="570"/>
      <c r="I379" s="570"/>
      <c r="J379" s="570"/>
      <c r="K379" s="570"/>
      <c r="L379" s="570"/>
      <c r="M379" s="570"/>
      <c r="N379" s="570"/>
      <c r="O379" s="570"/>
      <c r="P379" s="570"/>
    </row>
    <row r="380" spans="1:16" ht="12.75">
      <c r="A380" s="718">
        <v>323</v>
      </c>
      <c r="B380" s="719" t="s">
        <v>127</v>
      </c>
      <c r="C380" s="700">
        <f t="shared" si="36"/>
        <v>20000</v>
      </c>
      <c r="D380" s="496">
        <f t="shared" si="36"/>
        <v>0</v>
      </c>
      <c r="E380" s="497">
        <f t="shared" si="36"/>
        <v>20000</v>
      </c>
      <c r="F380" s="570"/>
      <c r="G380" s="570"/>
      <c r="H380" s="570"/>
      <c r="I380" s="570"/>
      <c r="J380" s="570"/>
      <c r="K380" s="570"/>
      <c r="L380" s="570"/>
      <c r="M380" s="570"/>
      <c r="N380" s="570"/>
      <c r="O380" s="570"/>
      <c r="P380" s="570"/>
    </row>
    <row r="381" spans="1:16" ht="12.75">
      <c r="A381" s="721">
        <v>323</v>
      </c>
      <c r="B381" s="722" t="s">
        <v>127</v>
      </c>
      <c r="C381" s="689">
        <v>20000</v>
      </c>
      <c r="D381" s="486"/>
      <c r="E381" s="484">
        <f>C381+D381</f>
        <v>20000</v>
      </c>
      <c r="F381" s="570"/>
      <c r="G381" s="570"/>
      <c r="H381" s="570"/>
      <c r="I381" s="570"/>
      <c r="J381" s="570"/>
      <c r="K381" s="570"/>
      <c r="L381" s="570"/>
      <c r="M381" s="570"/>
      <c r="N381" s="570"/>
      <c r="O381" s="570"/>
      <c r="P381" s="570"/>
    </row>
    <row r="382" spans="1:16" ht="12.75">
      <c r="A382" s="726" t="s">
        <v>356</v>
      </c>
      <c r="B382" s="723" t="s">
        <v>357</v>
      </c>
      <c r="C382" s="424">
        <f>C385</f>
        <v>1900000</v>
      </c>
      <c r="D382" s="522">
        <f>D385</f>
        <v>0</v>
      </c>
      <c r="E382" s="523">
        <f>E385</f>
        <v>1900000</v>
      </c>
      <c r="F382" s="570"/>
      <c r="G382" s="570"/>
      <c r="H382" s="570"/>
      <c r="I382" s="570"/>
      <c r="J382" s="570"/>
      <c r="K382" s="570"/>
      <c r="L382" s="570"/>
      <c r="M382" s="570"/>
      <c r="N382" s="570"/>
      <c r="O382" s="570"/>
      <c r="P382" s="570"/>
    </row>
    <row r="383" spans="1:16" ht="12.75">
      <c r="A383" s="727" t="s">
        <v>358</v>
      </c>
      <c r="B383" s="708" t="s">
        <v>351</v>
      </c>
      <c r="C383" s="424"/>
      <c r="D383" s="522"/>
      <c r="E383" s="523"/>
      <c r="F383" s="570"/>
      <c r="G383" s="570"/>
      <c r="H383" s="570"/>
      <c r="I383" s="570"/>
      <c r="J383" s="570"/>
      <c r="K383" s="570"/>
      <c r="L383" s="570"/>
      <c r="M383" s="570"/>
      <c r="N383" s="570"/>
      <c r="O383" s="570"/>
      <c r="P383" s="570"/>
    </row>
    <row r="384" spans="1:16" ht="12.75">
      <c r="A384" s="728" t="s">
        <v>240</v>
      </c>
      <c r="B384" s="729" t="s">
        <v>359</v>
      </c>
      <c r="C384" s="725"/>
      <c r="D384" s="52"/>
      <c r="E384" s="295"/>
      <c r="F384" s="570"/>
      <c r="G384" s="570"/>
      <c r="H384" s="570"/>
      <c r="I384" s="570"/>
      <c r="J384" s="570"/>
      <c r="K384" s="570"/>
      <c r="L384" s="570"/>
      <c r="M384" s="570"/>
      <c r="N384" s="570"/>
      <c r="O384" s="570"/>
      <c r="P384" s="570"/>
    </row>
    <row r="385" spans="1:16" ht="12.75">
      <c r="A385" s="730">
        <v>4</v>
      </c>
      <c r="B385" s="731" t="s">
        <v>227</v>
      </c>
      <c r="C385" s="434">
        <f aca="true" t="shared" si="37" ref="C385:E387">C386</f>
        <v>1900000</v>
      </c>
      <c r="D385" s="474">
        <f t="shared" si="37"/>
        <v>0</v>
      </c>
      <c r="E385" s="436">
        <f t="shared" si="37"/>
        <v>1900000</v>
      </c>
      <c r="F385" s="570"/>
      <c r="G385" s="570"/>
      <c r="H385" s="570"/>
      <c r="I385" s="570"/>
      <c r="J385" s="570"/>
      <c r="K385" s="570"/>
      <c r="L385" s="570"/>
      <c r="M385" s="570"/>
      <c r="N385" s="570"/>
      <c r="O385" s="570"/>
      <c r="P385" s="570"/>
    </row>
    <row r="386" spans="1:16" ht="12.75">
      <c r="A386" s="732">
        <v>42</v>
      </c>
      <c r="B386" s="733" t="s">
        <v>241</v>
      </c>
      <c r="C386" s="439">
        <f t="shared" si="37"/>
        <v>1900000</v>
      </c>
      <c r="D386" s="440">
        <f t="shared" si="37"/>
        <v>0</v>
      </c>
      <c r="E386" s="441">
        <f t="shared" si="37"/>
        <v>1900000</v>
      </c>
      <c r="F386" s="570"/>
      <c r="G386" s="570"/>
      <c r="H386" s="570"/>
      <c r="I386" s="570"/>
      <c r="J386" s="570"/>
      <c r="K386" s="570"/>
      <c r="L386" s="570"/>
      <c r="M386" s="570"/>
      <c r="N386" s="570"/>
      <c r="O386" s="570"/>
      <c r="P386" s="570"/>
    </row>
    <row r="387" spans="1:16" ht="12.75">
      <c r="A387" s="718">
        <v>421</v>
      </c>
      <c r="B387" s="719" t="s">
        <v>101</v>
      </c>
      <c r="C387" s="552">
        <f t="shared" si="37"/>
        <v>1900000</v>
      </c>
      <c r="D387" s="496">
        <f t="shared" si="37"/>
        <v>0</v>
      </c>
      <c r="E387" s="497">
        <f t="shared" si="37"/>
        <v>1900000</v>
      </c>
      <c r="F387" s="570"/>
      <c r="G387" s="570"/>
      <c r="H387" s="570"/>
      <c r="I387" s="570"/>
      <c r="J387" s="570"/>
      <c r="K387" s="570"/>
      <c r="L387" s="570"/>
      <c r="M387" s="570"/>
      <c r="N387" s="570"/>
      <c r="O387" s="570"/>
      <c r="P387" s="570"/>
    </row>
    <row r="388" spans="1:16" ht="12.75">
      <c r="A388" s="721">
        <v>421</v>
      </c>
      <c r="B388" s="722" t="s">
        <v>101</v>
      </c>
      <c r="C388" s="564">
        <v>1900000</v>
      </c>
      <c r="D388" s="486"/>
      <c r="E388" s="484">
        <f>C388+D388</f>
        <v>1900000</v>
      </c>
      <c r="F388" s="570"/>
      <c r="G388" s="570"/>
      <c r="H388" s="570"/>
      <c r="I388" s="570"/>
      <c r="J388" s="570"/>
      <c r="K388" s="570"/>
      <c r="L388" s="570"/>
      <c r="M388" s="570"/>
      <c r="N388" s="570"/>
      <c r="O388" s="570"/>
      <c r="P388" s="570"/>
    </row>
    <row r="389" spans="1:16" ht="12.75">
      <c r="A389" s="734" t="s">
        <v>360</v>
      </c>
      <c r="B389" s="708" t="s">
        <v>361</v>
      </c>
      <c r="C389" s="613">
        <f>C392</f>
        <v>12000</v>
      </c>
      <c r="D389" s="522">
        <f>D392</f>
        <v>0</v>
      </c>
      <c r="E389" s="523">
        <f>E392</f>
        <v>12000</v>
      </c>
      <c r="F389" s="570"/>
      <c r="G389" s="570"/>
      <c r="H389" s="570"/>
      <c r="I389" s="570"/>
      <c r="J389" s="570"/>
      <c r="K389" s="570"/>
      <c r="L389" s="570"/>
      <c r="M389" s="570"/>
      <c r="N389" s="570"/>
      <c r="O389" s="570"/>
      <c r="P389" s="570"/>
    </row>
    <row r="390" spans="1:16" ht="12.75">
      <c r="A390" s="735"/>
      <c r="B390" s="708" t="s">
        <v>351</v>
      </c>
      <c r="C390" s="613"/>
      <c r="D390" s="522"/>
      <c r="E390" s="523"/>
      <c r="F390" s="570"/>
      <c r="G390" s="570"/>
      <c r="H390" s="570"/>
      <c r="I390" s="570"/>
      <c r="J390" s="570"/>
      <c r="K390" s="570"/>
      <c r="L390" s="570"/>
      <c r="M390" s="570"/>
      <c r="N390" s="570"/>
      <c r="O390" s="570"/>
      <c r="P390" s="570"/>
    </row>
    <row r="391" spans="1:16" ht="12.75">
      <c r="A391" s="736" t="s">
        <v>124</v>
      </c>
      <c r="B391" s="712" t="s">
        <v>125</v>
      </c>
      <c r="C391" s="737"/>
      <c r="D391" s="52"/>
      <c r="E391" s="295"/>
      <c r="F391" s="570"/>
      <c r="G391" s="570"/>
      <c r="H391" s="570"/>
      <c r="I391" s="570"/>
      <c r="J391" s="570"/>
      <c r="K391" s="570"/>
      <c r="L391" s="570"/>
      <c r="M391" s="570"/>
      <c r="N391" s="570"/>
      <c r="O391" s="570"/>
      <c r="P391" s="570"/>
    </row>
    <row r="392" spans="1:16" ht="12.75">
      <c r="A392" s="738">
        <v>3</v>
      </c>
      <c r="B392" s="715" t="s">
        <v>126</v>
      </c>
      <c r="C392" s="588">
        <f aca="true" t="shared" si="38" ref="C392:E394">C393</f>
        <v>12000</v>
      </c>
      <c r="D392" s="474">
        <f t="shared" si="38"/>
        <v>0</v>
      </c>
      <c r="E392" s="436">
        <f t="shared" si="38"/>
        <v>12000</v>
      </c>
      <c r="F392" s="570"/>
      <c r="G392" s="570"/>
      <c r="H392" s="570"/>
      <c r="I392" s="570"/>
      <c r="J392" s="570"/>
      <c r="K392" s="570"/>
      <c r="L392" s="570"/>
      <c r="M392" s="570"/>
      <c r="N392" s="570"/>
      <c r="O392" s="570"/>
      <c r="P392" s="570"/>
    </row>
    <row r="393" spans="1:16" ht="12.75">
      <c r="A393" s="716">
        <v>32</v>
      </c>
      <c r="B393" s="717" t="s">
        <v>77</v>
      </c>
      <c r="C393" s="589">
        <f t="shared" si="38"/>
        <v>12000</v>
      </c>
      <c r="D393" s="440">
        <f t="shared" si="38"/>
        <v>0</v>
      </c>
      <c r="E393" s="441">
        <f t="shared" si="38"/>
        <v>12000</v>
      </c>
      <c r="F393" s="570"/>
      <c r="G393" s="570"/>
      <c r="H393" s="570"/>
      <c r="I393" s="570"/>
      <c r="J393" s="570"/>
      <c r="K393" s="570"/>
      <c r="L393" s="570"/>
      <c r="M393" s="570"/>
      <c r="N393" s="570"/>
      <c r="O393" s="570"/>
      <c r="P393" s="570"/>
    </row>
    <row r="394" spans="1:16" ht="12.75">
      <c r="A394" s="739">
        <v>323</v>
      </c>
      <c r="B394" s="740" t="s">
        <v>127</v>
      </c>
      <c r="C394" s="620">
        <f t="shared" si="38"/>
        <v>12000</v>
      </c>
      <c r="D394" s="496">
        <f t="shared" si="38"/>
        <v>0</v>
      </c>
      <c r="E394" s="497">
        <f t="shared" si="38"/>
        <v>12000</v>
      </c>
      <c r="F394" s="570"/>
      <c r="G394" s="570"/>
      <c r="H394" s="570"/>
      <c r="I394" s="570"/>
      <c r="J394" s="570"/>
      <c r="K394" s="570"/>
      <c r="L394" s="570"/>
      <c r="M394" s="570"/>
      <c r="N394" s="570"/>
      <c r="O394" s="570"/>
      <c r="P394" s="570"/>
    </row>
    <row r="395" spans="1:16" ht="12.75">
      <c r="A395" s="741">
        <v>323</v>
      </c>
      <c r="B395" s="742" t="s">
        <v>127</v>
      </c>
      <c r="C395" s="621">
        <v>12000</v>
      </c>
      <c r="D395" s="486"/>
      <c r="E395" s="484">
        <f>C395+D395</f>
        <v>12000</v>
      </c>
      <c r="F395" s="570"/>
      <c r="G395" s="570"/>
      <c r="H395" s="570"/>
      <c r="I395" s="570"/>
      <c r="J395" s="570"/>
      <c r="K395" s="570"/>
      <c r="L395" s="570"/>
      <c r="M395" s="570"/>
      <c r="N395" s="570"/>
      <c r="O395" s="570"/>
      <c r="P395" s="570"/>
    </row>
    <row r="396" spans="1:16" ht="12.75">
      <c r="A396" s="677"/>
      <c r="B396" s="678" t="s">
        <v>362</v>
      </c>
      <c r="C396" s="607"/>
      <c r="D396" s="597"/>
      <c r="E396" s="598"/>
      <c r="F396" s="570"/>
      <c r="G396" s="570"/>
      <c r="H396" s="570"/>
      <c r="I396" s="570"/>
      <c r="J396" s="570"/>
      <c r="K396" s="570"/>
      <c r="L396" s="570"/>
      <c r="M396" s="570"/>
      <c r="N396" s="570"/>
      <c r="O396" s="570"/>
      <c r="P396" s="570"/>
    </row>
    <row r="397" spans="1:16" ht="12.75">
      <c r="A397" s="652" t="s">
        <v>363</v>
      </c>
      <c r="B397" s="652"/>
      <c r="C397" s="743">
        <f>C398</f>
        <v>100000</v>
      </c>
      <c r="D397" s="188">
        <f>D398</f>
        <v>0</v>
      </c>
      <c r="E397" s="556">
        <f>E398</f>
        <v>100000</v>
      </c>
      <c r="F397" s="570"/>
      <c r="G397" s="570"/>
      <c r="H397" s="570"/>
      <c r="I397" s="570"/>
      <c r="J397" s="570"/>
      <c r="K397" s="570"/>
      <c r="L397" s="570"/>
      <c r="M397" s="570"/>
      <c r="N397" s="570"/>
      <c r="O397" s="570"/>
      <c r="P397" s="570"/>
    </row>
    <row r="398" spans="1:16" ht="12.75">
      <c r="A398" s="654" t="s">
        <v>364</v>
      </c>
      <c r="B398" s="655" t="s">
        <v>365</v>
      </c>
      <c r="C398" s="656">
        <f>C401</f>
        <v>100000</v>
      </c>
      <c r="D398" s="522">
        <f>D401</f>
        <v>0</v>
      </c>
      <c r="E398" s="523">
        <f>E401</f>
        <v>100000</v>
      </c>
      <c r="F398" s="570"/>
      <c r="G398" s="570"/>
      <c r="H398" s="570"/>
      <c r="I398" s="570"/>
      <c r="J398" s="570"/>
      <c r="K398" s="570"/>
      <c r="L398" s="570"/>
      <c r="M398" s="570"/>
      <c r="N398" s="570"/>
      <c r="O398" s="570"/>
      <c r="P398" s="570"/>
    </row>
    <row r="399" spans="1:16" ht="12.75">
      <c r="A399" s="744"/>
      <c r="B399" s="683" t="s">
        <v>366</v>
      </c>
      <c r="C399" s="656"/>
      <c r="D399" s="522"/>
      <c r="E399" s="523"/>
      <c r="F399" s="570"/>
      <c r="G399" s="570"/>
      <c r="H399" s="570"/>
      <c r="I399" s="570"/>
      <c r="J399" s="570"/>
      <c r="K399" s="570"/>
      <c r="L399" s="570"/>
      <c r="M399" s="570"/>
      <c r="N399" s="570"/>
      <c r="O399" s="570"/>
      <c r="P399" s="570"/>
    </row>
    <row r="400" spans="1:16" ht="12.75">
      <c r="A400" s="745" t="s">
        <v>236</v>
      </c>
      <c r="B400" s="746" t="s">
        <v>125</v>
      </c>
      <c r="C400" s="747"/>
      <c r="D400" s="52"/>
      <c r="E400" s="295"/>
      <c r="F400" s="570"/>
      <c r="G400" s="570"/>
      <c r="H400" s="570"/>
      <c r="I400" s="570"/>
      <c r="J400" s="570"/>
      <c r="K400" s="570"/>
      <c r="L400" s="570"/>
      <c r="M400" s="570"/>
      <c r="N400" s="570"/>
      <c r="O400" s="570"/>
      <c r="P400" s="570"/>
    </row>
    <row r="401" spans="1:16" ht="12.75">
      <c r="A401" s="714">
        <v>3</v>
      </c>
      <c r="B401" s="715" t="s">
        <v>126</v>
      </c>
      <c r="C401" s="748">
        <f aca="true" t="shared" si="39" ref="C401:E403">C402</f>
        <v>100000</v>
      </c>
      <c r="D401" s="474">
        <f t="shared" si="39"/>
        <v>0</v>
      </c>
      <c r="E401" s="436">
        <f t="shared" si="39"/>
        <v>100000</v>
      </c>
      <c r="F401" s="570"/>
      <c r="G401" s="570"/>
      <c r="H401" s="570"/>
      <c r="I401" s="570"/>
      <c r="J401" s="570"/>
      <c r="K401" s="570"/>
      <c r="L401" s="570"/>
      <c r="M401" s="570"/>
      <c r="N401" s="570"/>
      <c r="O401" s="570"/>
      <c r="P401" s="570"/>
    </row>
    <row r="402" spans="1:16" ht="12.75">
      <c r="A402" s="716">
        <v>38</v>
      </c>
      <c r="B402" s="717" t="s">
        <v>92</v>
      </c>
      <c r="C402" s="749">
        <f t="shared" si="39"/>
        <v>100000</v>
      </c>
      <c r="D402" s="440">
        <f t="shared" si="39"/>
        <v>0</v>
      </c>
      <c r="E402" s="441">
        <f t="shared" si="39"/>
        <v>100000</v>
      </c>
      <c r="F402" s="570"/>
      <c r="G402" s="570"/>
      <c r="H402" s="570"/>
      <c r="I402" s="570"/>
      <c r="J402" s="570"/>
      <c r="K402" s="570"/>
      <c r="L402" s="570"/>
      <c r="M402" s="570"/>
      <c r="N402" s="570"/>
      <c r="O402" s="570"/>
      <c r="P402" s="570"/>
    </row>
    <row r="403" spans="1:16" ht="12.75">
      <c r="A403" s="739">
        <v>381</v>
      </c>
      <c r="B403" s="740" t="s">
        <v>134</v>
      </c>
      <c r="C403" s="620">
        <f t="shared" si="39"/>
        <v>100000</v>
      </c>
      <c r="D403" s="496">
        <f t="shared" si="39"/>
        <v>0</v>
      </c>
      <c r="E403" s="497">
        <f t="shared" si="39"/>
        <v>100000</v>
      </c>
      <c r="F403" s="570"/>
      <c r="G403" s="570"/>
      <c r="H403" s="570"/>
      <c r="I403" s="570"/>
      <c r="J403" s="570"/>
      <c r="K403" s="570"/>
      <c r="L403" s="570"/>
      <c r="M403" s="570"/>
      <c r="N403" s="570"/>
      <c r="O403" s="570"/>
      <c r="P403" s="570"/>
    </row>
    <row r="404" spans="1:16" ht="12.75">
      <c r="A404" s="741">
        <v>381</v>
      </c>
      <c r="B404" s="742" t="s">
        <v>134</v>
      </c>
      <c r="C404" s="621">
        <v>100000</v>
      </c>
      <c r="D404" s="486"/>
      <c r="E404" s="484">
        <f>C404+D404</f>
        <v>100000</v>
      </c>
      <c r="F404" s="570"/>
      <c r="G404" s="570"/>
      <c r="H404" s="570"/>
      <c r="I404" s="570"/>
      <c r="J404" s="570"/>
      <c r="K404" s="570"/>
      <c r="L404" s="570"/>
      <c r="M404" s="570"/>
      <c r="N404" s="570"/>
      <c r="O404" s="570"/>
      <c r="P404" s="570"/>
    </row>
    <row r="405" spans="1:16" ht="12.75">
      <c r="A405" s="750" t="s">
        <v>367</v>
      </c>
      <c r="B405" s="751"/>
      <c r="C405" s="580">
        <f>C406</f>
        <v>20000</v>
      </c>
      <c r="D405" s="188">
        <f>D406</f>
        <v>0</v>
      </c>
      <c r="E405" s="556">
        <f>E406</f>
        <v>20000</v>
      </c>
      <c r="F405" s="570"/>
      <c r="G405" s="570"/>
      <c r="H405" s="570"/>
      <c r="I405" s="570"/>
      <c r="J405" s="570"/>
      <c r="K405" s="570"/>
      <c r="L405" s="570"/>
      <c r="M405" s="570"/>
      <c r="N405" s="570"/>
      <c r="O405" s="570"/>
      <c r="P405" s="570"/>
    </row>
    <row r="406" spans="1:16" ht="12.75">
      <c r="A406" s="752" t="s">
        <v>368</v>
      </c>
      <c r="B406" s="723" t="s">
        <v>369</v>
      </c>
      <c r="C406" s="613">
        <f>C409</f>
        <v>20000</v>
      </c>
      <c r="D406" s="522">
        <f>D409</f>
        <v>0</v>
      </c>
      <c r="E406" s="523">
        <f>E409</f>
        <v>20000</v>
      </c>
      <c r="F406" s="570"/>
      <c r="G406" s="570"/>
      <c r="H406" s="570"/>
      <c r="I406" s="570"/>
      <c r="J406" s="570"/>
      <c r="K406" s="570"/>
      <c r="L406" s="570"/>
      <c r="M406" s="570"/>
      <c r="N406" s="570"/>
      <c r="O406" s="570"/>
      <c r="P406" s="570"/>
    </row>
    <row r="407" spans="1:16" ht="12.75">
      <c r="A407" s="753"/>
      <c r="B407" s="708" t="s">
        <v>370</v>
      </c>
      <c r="C407" s="710"/>
      <c r="D407" s="522"/>
      <c r="E407" s="523"/>
      <c r="F407" s="570"/>
      <c r="G407" s="570"/>
      <c r="H407" s="570"/>
      <c r="I407" s="570"/>
      <c r="J407" s="570"/>
      <c r="K407" s="570"/>
      <c r="L407" s="570"/>
      <c r="M407" s="570"/>
      <c r="N407" s="570"/>
      <c r="O407" s="570"/>
      <c r="P407" s="570"/>
    </row>
    <row r="408" spans="1:16" ht="12.75">
      <c r="A408" s="736" t="s">
        <v>304</v>
      </c>
      <c r="B408" s="712" t="s">
        <v>125</v>
      </c>
      <c r="C408" s="737"/>
      <c r="D408" s="52"/>
      <c r="E408" s="295"/>
      <c r="F408" s="570"/>
      <c r="G408" s="570"/>
      <c r="H408" s="570"/>
      <c r="I408" s="570"/>
      <c r="J408" s="570"/>
      <c r="K408" s="570"/>
      <c r="L408" s="570"/>
      <c r="M408" s="570"/>
      <c r="N408" s="570"/>
      <c r="O408" s="570"/>
      <c r="P408" s="570"/>
    </row>
    <row r="409" spans="1:16" ht="12.75">
      <c r="A409" s="714">
        <v>3</v>
      </c>
      <c r="B409" s="715" t="s">
        <v>126</v>
      </c>
      <c r="C409" s="588">
        <f aca="true" t="shared" si="40" ref="C409:E411">C410</f>
        <v>20000</v>
      </c>
      <c r="D409" s="474">
        <f t="shared" si="40"/>
        <v>0</v>
      </c>
      <c r="E409" s="436">
        <f t="shared" si="40"/>
        <v>20000</v>
      </c>
      <c r="F409" s="570"/>
      <c r="G409" s="570"/>
      <c r="H409" s="570"/>
      <c r="I409" s="570"/>
      <c r="J409" s="570"/>
      <c r="K409" s="570"/>
      <c r="L409" s="570"/>
      <c r="M409" s="570"/>
      <c r="N409" s="570"/>
      <c r="O409" s="570"/>
      <c r="P409" s="570"/>
    </row>
    <row r="410" spans="1:16" ht="12.75">
      <c r="A410" s="716">
        <v>38</v>
      </c>
      <c r="B410" s="717" t="s">
        <v>92</v>
      </c>
      <c r="C410" s="589">
        <f t="shared" si="40"/>
        <v>20000</v>
      </c>
      <c r="D410" s="440">
        <f t="shared" si="40"/>
        <v>0</v>
      </c>
      <c r="E410" s="441">
        <f t="shared" si="40"/>
        <v>20000</v>
      </c>
      <c r="F410" s="570"/>
      <c r="G410" s="570"/>
      <c r="H410" s="570"/>
      <c r="I410" s="570"/>
      <c r="J410" s="570"/>
      <c r="K410" s="570"/>
      <c r="L410" s="570"/>
      <c r="M410" s="570"/>
      <c r="N410" s="570"/>
      <c r="O410" s="570"/>
      <c r="P410" s="570"/>
    </row>
    <row r="411" spans="1:16" ht="12.75">
      <c r="A411" s="739">
        <v>381</v>
      </c>
      <c r="B411" s="740" t="s">
        <v>134</v>
      </c>
      <c r="C411" s="620">
        <f t="shared" si="40"/>
        <v>20000</v>
      </c>
      <c r="D411" s="496">
        <f t="shared" si="40"/>
        <v>0</v>
      </c>
      <c r="E411" s="497">
        <f t="shared" si="40"/>
        <v>20000</v>
      </c>
      <c r="F411" s="570"/>
      <c r="G411" s="570"/>
      <c r="H411" s="570"/>
      <c r="I411" s="570"/>
      <c r="J411" s="570"/>
      <c r="K411" s="570"/>
      <c r="L411" s="570"/>
      <c r="M411" s="570"/>
      <c r="N411" s="570"/>
      <c r="O411" s="570"/>
      <c r="P411" s="570"/>
    </row>
    <row r="412" spans="1:16" ht="12.75">
      <c r="A412" s="741">
        <v>381</v>
      </c>
      <c r="B412" s="742" t="s">
        <v>134</v>
      </c>
      <c r="C412" s="621">
        <v>20000</v>
      </c>
      <c r="D412" s="486"/>
      <c r="E412" s="484">
        <f>C412+D412</f>
        <v>20000</v>
      </c>
      <c r="F412" s="570"/>
      <c r="G412" s="570"/>
      <c r="H412" s="570"/>
      <c r="I412" s="570"/>
      <c r="J412" s="570"/>
      <c r="K412" s="570"/>
      <c r="L412" s="570"/>
      <c r="M412" s="570"/>
      <c r="N412" s="570"/>
      <c r="O412" s="570"/>
      <c r="P412" s="570"/>
    </row>
    <row r="413" spans="1:16" ht="12.75">
      <c r="A413" s="754"/>
      <c r="B413" s="755" t="s">
        <v>371</v>
      </c>
      <c r="C413" s="607"/>
      <c r="D413" s="597"/>
      <c r="E413" s="598"/>
      <c r="F413" s="570"/>
      <c r="G413" s="570"/>
      <c r="H413" s="570"/>
      <c r="I413" s="570"/>
      <c r="J413" s="570"/>
      <c r="K413" s="570"/>
      <c r="L413" s="570"/>
      <c r="M413" s="570"/>
      <c r="N413" s="570"/>
      <c r="O413" s="570"/>
      <c r="P413" s="570"/>
    </row>
    <row r="414" spans="1:16" ht="12.75">
      <c r="A414" s="701" t="s">
        <v>372</v>
      </c>
      <c r="B414" s="756"/>
      <c r="C414" s="580">
        <f>C415+C422+C429+C436+C443+C450+C457</f>
        <v>83000</v>
      </c>
      <c r="D414" s="188">
        <f>D415+D422+D429+D436+D443+D450+D457</f>
        <v>0</v>
      </c>
      <c r="E414" s="556">
        <f>E415+E422+E429+E436+E443+E450+E457</f>
        <v>83000</v>
      </c>
      <c r="F414" s="570"/>
      <c r="G414" s="570"/>
      <c r="H414" s="570"/>
      <c r="I414" s="570"/>
      <c r="J414" s="570"/>
      <c r="K414" s="570"/>
      <c r="L414" s="570"/>
      <c r="M414" s="570"/>
      <c r="N414" s="570"/>
      <c r="O414" s="570"/>
      <c r="P414" s="570"/>
    </row>
    <row r="415" spans="1:16" ht="12.75">
      <c r="A415" s="707" t="s">
        <v>373</v>
      </c>
      <c r="B415" s="723" t="s">
        <v>374</v>
      </c>
      <c r="C415" s="613">
        <f>C418</f>
        <v>15000</v>
      </c>
      <c r="D415" s="522">
        <f>D418</f>
        <v>0</v>
      </c>
      <c r="E415" s="523">
        <f>E418</f>
        <v>15000</v>
      </c>
      <c r="F415" s="570"/>
      <c r="G415" s="570"/>
      <c r="H415" s="570"/>
      <c r="I415" s="570"/>
      <c r="J415" s="570"/>
      <c r="K415" s="570"/>
      <c r="L415" s="570"/>
      <c r="M415" s="570"/>
      <c r="N415" s="570"/>
      <c r="O415" s="570"/>
      <c r="P415" s="570"/>
    </row>
    <row r="416" spans="1:16" ht="12.75">
      <c r="A416" s="709"/>
      <c r="B416" s="708" t="s">
        <v>320</v>
      </c>
      <c r="C416" s="710"/>
      <c r="D416" s="522"/>
      <c r="E416" s="523"/>
      <c r="F416" s="570"/>
      <c r="G416" s="570"/>
      <c r="H416" s="570"/>
      <c r="I416" s="570"/>
      <c r="J416" s="570"/>
      <c r="K416" s="570"/>
      <c r="L416" s="570"/>
      <c r="M416" s="570"/>
      <c r="N416" s="570"/>
      <c r="O416" s="570"/>
      <c r="P416" s="570"/>
    </row>
    <row r="417" spans="1:16" ht="12.75">
      <c r="A417" s="711" t="s">
        <v>226</v>
      </c>
      <c r="B417" s="712" t="s">
        <v>125</v>
      </c>
      <c r="C417" s="737"/>
      <c r="D417" s="52"/>
      <c r="E417" s="295"/>
      <c r="F417" s="570"/>
      <c r="G417" s="570"/>
      <c r="H417" s="570"/>
      <c r="I417" s="570"/>
      <c r="J417" s="570"/>
      <c r="K417" s="570"/>
      <c r="L417" s="570"/>
      <c r="M417" s="570"/>
      <c r="N417" s="570"/>
      <c r="O417" s="570"/>
      <c r="P417" s="570"/>
    </row>
    <row r="418" spans="1:16" ht="12.75">
      <c r="A418" s="714">
        <v>3</v>
      </c>
      <c r="B418" s="715" t="s">
        <v>126</v>
      </c>
      <c r="C418" s="588">
        <f aca="true" t="shared" si="41" ref="C418:E420">C419</f>
        <v>15000</v>
      </c>
      <c r="D418" s="474">
        <f t="shared" si="41"/>
        <v>0</v>
      </c>
      <c r="E418" s="436">
        <f t="shared" si="41"/>
        <v>15000</v>
      </c>
      <c r="F418" s="570"/>
      <c r="G418" s="570"/>
      <c r="H418" s="570"/>
      <c r="I418" s="570"/>
      <c r="J418" s="570"/>
      <c r="K418" s="570"/>
      <c r="L418" s="570"/>
      <c r="M418" s="570"/>
      <c r="N418" s="570"/>
      <c r="O418" s="570"/>
      <c r="P418" s="570"/>
    </row>
    <row r="419" spans="1:16" ht="12.75">
      <c r="A419" s="716">
        <v>38</v>
      </c>
      <c r="B419" s="717" t="s">
        <v>92</v>
      </c>
      <c r="C419" s="589">
        <f t="shared" si="41"/>
        <v>15000</v>
      </c>
      <c r="D419" s="440">
        <f t="shared" si="41"/>
        <v>0</v>
      </c>
      <c r="E419" s="441">
        <f t="shared" si="41"/>
        <v>15000</v>
      </c>
      <c r="F419" s="570"/>
      <c r="G419" s="570"/>
      <c r="H419" s="570"/>
      <c r="I419" s="570"/>
      <c r="J419" s="570"/>
      <c r="K419" s="570"/>
      <c r="L419" s="570"/>
      <c r="M419" s="570"/>
      <c r="N419" s="570"/>
      <c r="O419" s="570"/>
      <c r="P419" s="570"/>
    </row>
    <row r="420" spans="1:16" ht="12.75">
      <c r="A420" s="757">
        <v>381</v>
      </c>
      <c r="B420" s="758" t="s">
        <v>134</v>
      </c>
      <c r="C420" s="620">
        <f t="shared" si="41"/>
        <v>15000</v>
      </c>
      <c r="D420" s="496">
        <f t="shared" si="41"/>
        <v>0</v>
      </c>
      <c r="E420" s="497">
        <f t="shared" si="41"/>
        <v>15000</v>
      </c>
      <c r="F420" s="570"/>
      <c r="G420" s="570"/>
      <c r="H420" s="570"/>
      <c r="I420" s="570"/>
      <c r="J420" s="570"/>
      <c r="K420" s="570"/>
      <c r="L420" s="570"/>
      <c r="M420" s="570"/>
      <c r="N420" s="570"/>
      <c r="O420" s="570"/>
      <c r="P420" s="570"/>
    </row>
    <row r="421" spans="1:16" ht="12.75">
      <c r="A421" s="567">
        <v>381</v>
      </c>
      <c r="B421" s="568" t="s">
        <v>134</v>
      </c>
      <c r="C421" s="621">
        <v>15000</v>
      </c>
      <c r="D421" s="486"/>
      <c r="E421" s="484">
        <f>C421+D421</f>
        <v>15000</v>
      </c>
      <c r="F421" s="570"/>
      <c r="G421" s="570"/>
      <c r="H421" s="570"/>
      <c r="I421" s="570"/>
      <c r="J421" s="570"/>
      <c r="K421" s="570"/>
      <c r="L421" s="570"/>
      <c r="M421" s="570"/>
      <c r="N421" s="570"/>
      <c r="O421" s="570"/>
      <c r="P421" s="570"/>
    </row>
    <row r="422" spans="1:16" ht="12.75">
      <c r="A422" s="759" t="s">
        <v>375</v>
      </c>
      <c r="B422" s="723" t="s">
        <v>376</v>
      </c>
      <c r="C422" s="613">
        <f>C425</f>
        <v>3000</v>
      </c>
      <c r="D422" s="522">
        <f>D425</f>
        <v>0</v>
      </c>
      <c r="E422" s="523">
        <f>E425</f>
        <v>3000</v>
      </c>
      <c r="F422" s="570"/>
      <c r="G422" s="570"/>
      <c r="H422" s="570"/>
      <c r="I422" s="570"/>
      <c r="J422" s="570"/>
      <c r="K422" s="570"/>
      <c r="L422" s="570"/>
      <c r="M422" s="570"/>
      <c r="N422" s="570"/>
      <c r="O422" s="570"/>
      <c r="P422" s="570"/>
    </row>
    <row r="423" spans="1:16" ht="12.75">
      <c r="A423" s="759"/>
      <c r="B423" s="708" t="s">
        <v>377</v>
      </c>
      <c r="C423" s="613"/>
      <c r="D423" s="522"/>
      <c r="E423" s="523"/>
      <c r="F423" s="570"/>
      <c r="G423" s="570"/>
      <c r="H423" s="570"/>
      <c r="I423" s="570"/>
      <c r="J423" s="570"/>
      <c r="K423" s="570"/>
      <c r="L423" s="570"/>
      <c r="M423" s="570"/>
      <c r="N423" s="570"/>
      <c r="O423" s="570"/>
      <c r="P423" s="570"/>
    </row>
    <row r="424" spans="1:16" ht="12.75">
      <c r="A424" s="711" t="s">
        <v>226</v>
      </c>
      <c r="B424" s="712" t="s">
        <v>125</v>
      </c>
      <c r="C424" s="625"/>
      <c r="D424" s="760"/>
      <c r="E424" s="761"/>
      <c r="F424" s="570"/>
      <c r="G424" s="570"/>
      <c r="H424" s="570"/>
      <c r="I424" s="570"/>
      <c r="J424" s="570"/>
      <c r="K424" s="570"/>
      <c r="L424" s="570"/>
      <c r="M424" s="570"/>
      <c r="N424" s="570"/>
      <c r="O424" s="570"/>
      <c r="P424" s="570"/>
    </row>
    <row r="425" spans="1:16" ht="12.75">
      <c r="A425" s="714">
        <v>3</v>
      </c>
      <c r="B425" s="715" t="s">
        <v>126</v>
      </c>
      <c r="C425" s="588">
        <f aca="true" t="shared" si="42" ref="C425:E427">C426</f>
        <v>3000</v>
      </c>
      <c r="D425" s="474">
        <f t="shared" si="42"/>
        <v>0</v>
      </c>
      <c r="E425" s="436">
        <f t="shared" si="42"/>
        <v>3000</v>
      </c>
      <c r="F425" s="570"/>
      <c r="G425" s="570"/>
      <c r="H425" s="570"/>
      <c r="I425" s="570"/>
      <c r="J425" s="570"/>
      <c r="K425" s="570"/>
      <c r="L425" s="570"/>
      <c r="M425" s="570"/>
      <c r="N425" s="570"/>
      <c r="O425" s="570"/>
      <c r="P425" s="570"/>
    </row>
    <row r="426" spans="1:16" ht="12.75">
      <c r="A426" s="716">
        <v>32</v>
      </c>
      <c r="B426" s="717" t="s">
        <v>77</v>
      </c>
      <c r="C426" s="589">
        <f t="shared" si="42"/>
        <v>3000</v>
      </c>
      <c r="D426" s="440">
        <f t="shared" si="42"/>
        <v>0</v>
      </c>
      <c r="E426" s="441">
        <f t="shared" si="42"/>
        <v>3000</v>
      </c>
      <c r="F426" s="570"/>
      <c r="G426" s="570"/>
      <c r="H426" s="570"/>
      <c r="I426" s="570"/>
      <c r="J426" s="570"/>
      <c r="K426" s="570"/>
      <c r="L426" s="570"/>
      <c r="M426" s="570"/>
      <c r="N426" s="570"/>
      <c r="O426" s="570"/>
      <c r="P426" s="570"/>
    </row>
    <row r="427" spans="1:16" ht="12.75">
      <c r="A427" s="565">
        <v>329</v>
      </c>
      <c r="B427" s="566" t="s">
        <v>81</v>
      </c>
      <c r="C427" s="620">
        <f t="shared" si="42"/>
        <v>3000</v>
      </c>
      <c r="D427" s="496">
        <f t="shared" si="42"/>
        <v>0</v>
      </c>
      <c r="E427" s="497">
        <f t="shared" si="42"/>
        <v>3000</v>
      </c>
      <c r="F427" s="570"/>
      <c r="G427" s="570"/>
      <c r="H427" s="570"/>
      <c r="I427" s="570"/>
      <c r="J427" s="570"/>
      <c r="K427" s="570"/>
      <c r="L427" s="570"/>
      <c r="M427" s="570"/>
      <c r="N427" s="570"/>
      <c r="O427" s="570"/>
      <c r="P427" s="570"/>
    </row>
    <row r="428" spans="1:16" ht="12.75">
      <c r="A428" s="567">
        <v>329</v>
      </c>
      <c r="B428" s="568" t="s">
        <v>81</v>
      </c>
      <c r="C428" s="621">
        <v>3000</v>
      </c>
      <c r="D428" s="486"/>
      <c r="E428" s="484">
        <f>C428+D428</f>
        <v>3000</v>
      </c>
      <c r="F428" s="570"/>
      <c r="G428" s="570"/>
      <c r="H428" s="570"/>
      <c r="I428" s="570"/>
      <c r="J428" s="570"/>
      <c r="K428" s="570"/>
      <c r="L428" s="570"/>
      <c r="M428" s="570"/>
      <c r="N428" s="570"/>
      <c r="O428" s="570"/>
      <c r="P428" s="570"/>
    </row>
    <row r="429" spans="1:16" ht="12.75">
      <c r="A429" s="707" t="s">
        <v>378</v>
      </c>
      <c r="B429" s="723" t="s">
        <v>379</v>
      </c>
      <c r="C429" s="710">
        <f>C432</f>
        <v>25000</v>
      </c>
      <c r="D429" s="522">
        <f>D432</f>
        <v>0</v>
      </c>
      <c r="E429" s="523">
        <f>E432</f>
        <v>25000</v>
      </c>
      <c r="F429" s="570"/>
      <c r="G429" s="570"/>
      <c r="H429" s="570"/>
      <c r="I429" s="570"/>
      <c r="J429" s="570"/>
      <c r="K429" s="570"/>
      <c r="L429" s="570"/>
      <c r="M429" s="570"/>
      <c r="N429" s="570"/>
      <c r="O429" s="570"/>
      <c r="P429" s="570"/>
    </row>
    <row r="430" spans="1:16" ht="12.75">
      <c r="A430" s="709"/>
      <c r="B430" s="708" t="s">
        <v>320</v>
      </c>
      <c r="C430" s="710"/>
      <c r="D430" s="522"/>
      <c r="E430" s="523"/>
      <c r="F430" s="570"/>
      <c r="G430" s="570"/>
      <c r="H430" s="570"/>
      <c r="I430" s="570"/>
      <c r="J430" s="570"/>
      <c r="K430" s="570"/>
      <c r="L430" s="570"/>
      <c r="M430" s="570"/>
      <c r="N430" s="570"/>
      <c r="O430" s="570"/>
      <c r="P430" s="570"/>
    </row>
    <row r="431" spans="1:16" ht="12.75">
      <c r="A431" s="711" t="s">
        <v>240</v>
      </c>
      <c r="B431" s="712" t="s">
        <v>125</v>
      </c>
      <c r="C431" s="737"/>
      <c r="D431" s="52"/>
      <c r="E431" s="295"/>
      <c r="F431" s="570"/>
      <c r="G431" s="570"/>
      <c r="H431" s="570"/>
      <c r="I431" s="570"/>
      <c r="J431" s="570"/>
      <c r="K431" s="570"/>
      <c r="L431" s="570"/>
      <c r="M431" s="570"/>
      <c r="N431" s="570"/>
      <c r="O431" s="570"/>
      <c r="P431" s="570"/>
    </row>
    <row r="432" spans="1:16" ht="12.75">
      <c r="A432" s="714">
        <v>3</v>
      </c>
      <c r="B432" s="715" t="s">
        <v>126</v>
      </c>
      <c r="C432" s="588">
        <f aca="true" t="shared" si="43" ref="C432:E434">C433</f>
        <v>25000</v>
      </c>
      <c r="D432" s="474">
        <f t="shared" si="43"/>
        <v>0</v>
      </c>
      <c r="E432" s="436">
        <f t="shared" si="43"/>
        <v>25000</v>
      </c>
      <c r="F432" s="570"/>
      <c r="G432" s="570"/>
      <c r="H432" s="570"/>
      <c r="I432" s="570"/>
      <c r="J432" s="570"/>
      <c r="K432" s="570"/>
      <c r="L432" s="570"/>
      <c r="M432" s="570"/>
      <c r="N432" s="570"/>
      <c r="O432" s="570"/>
      <c r="P432" s="570"/>
    </row>
    <row r="433" spans="1:16" ht="12.75">
      <c r="A433" s="716">
        <v>38</v>
      </c>
      <c r="B433" s="717" t="s">
        <v>92</v>
      </c>
      <c r="C433" s="589">
        <f t="shared" si="43"/>
        <v>25000</v>
      </c>
      <c r="D433" s="440">
        <f t="shared" si="43"/>
        <v>0</v>
      </c>
      <c r="E433" s="441">
        <f t="shared" si="43"/>
        <v>25000</v>
      </c>
      <c r="F433" s="570"/>
      <c r="G433" s="570"/>
      <c r="H433" s="570"/>
      <c r="I433" s="570"/>
      <c r="J433" s="570"/>
      <c r="K433" s="570"/>
      <c r="L433" s="570"/>
      <c r="M433" s="570"/>
      <c r="N433" s="570"/>
      <c r="O433" s="570"/>
      <c r="P433" s="570"/>
    </row>
    <row r="434" spans="1:16" ht="12.75">
      <c r="A434" s="565">
        <v>381</v>
      </c>
      <c r="B434" s="566" t="s">
        <v>134</v>
      </c>
      <c r="C434" s="762">
        <f t="shared" si="43"/>
        <v>25000</v>
      </c>
      <c r="D434" s="496">
        <f t="shared" si="43"/>
        <v>0</v>
      </c>
      <c r="E434" s="497">
        <f t="shared" si="43"/>
        <v>25000</v>
      </c>
      <c r="F434" s="570"/>
      <c r="G434" s="570"/>
      <c r="H434" s="570"/>
      <c r="I434" s="570"/>
      <c r="J434" s="570"/>
      <c r="K434" s="570"/>
      <c r="L434" s="570"/>
      <c r="M434" s="570"/>
      <c r="N434" s="570"/>
      <c r="O434" s="570"/>
      <c r="P434" s="570"/>
    </row>
    <row r="435" spans="1:16" ht="12.75">
      <c r="A435" s="567">
        <v>381</v>
      </c>
      <c r="B435" s="568" t="s">
        <v>134</v>
      </c>
      <c r="C435" s="621">
        <v>25000</v>
      </c>
      <c r="D435" s="486"/>
      <c r="E435" s="484">
        <f>C435+D435</f>
        <v>25000</v>
      </c>
      <c r="F435" s="570"/>
      <c r="G435" s="570"/>
      <c r="H435" s="570"/>
      <c r="I435" s="570"/>
      <c r="J435" s="570"/>
      <c r="K435" s="570"/>
      <c r="L435" s="570"/>
      <c r="M435" s="570"/>
      <c r="N435" s="570"/>
      <c r="O435" s="570"/>
      <c r="P435" s="570"/>
    </row>
    <row r="436" spans="1:16" ht="12.75">
      <c r="A436" s="707" t="s">
        <v>380</v>
      </c>
      <c r="B436" s="723" t="s">
        <v>381</v>
      </c>
      <c r="C436" s="613">
        <f>C439</f>
        <v>2000</v>
      </c>
      <c r="D436" s="522">
        <f>D439</f>
        <v>0</v>
      </c>
      <c r="E436" s="523">
        <f>E439</f>
        <v>2000</v>
      </c>
      <c r="F436" s="570"/>
      <c r="G436" s="570"/>
      <c r="H436" s="570"/>
      <c r="I436" s="570"/>
      <c r="J436" s="570"/>
      <c r="K436" s="570"/>
      <c r="L436" s="570"/>
      <c r="M436" s="570"/>
      <c r="N436" s="570"/>
      <c r="O436" s="570"/>
      <c r="P436" s="570"/>
    </row>
    <row r="437" spans="1:16" ht="12.75">
      <c r="A437" s="709"/>
      <c r="B437" s="708" t="s">
        <v>320</v>
      </c>
      <c r="C437" s="613"/>
      <c r="D437" s="522"/>
      <c r="E437" s="523"/>
      <c r="F437" s="570"/>
      <c r="G437" s="570"/>
      <c r="H437" s="570"/>
      <c r="I437" s="570"/>
      <c r="J437" s="570"/>
      <c r="K437" s="570"/>
      <c r="L437" s="570"/>
      <c r="M437" s="570"/>
      <c r="N437" s="570"/>
      <c r="O437" s="570"/>
      <c r="P437" s="570"/>
    </row>
    <row r="438" spans="1:16" ht="12.75">
      <c r="A438" s="711" t="s">
        <v>240</v>
      </c>
      <c r="B438" s="712" t="s">
        <v>125</v>
      </c>
      <c r="C438" s="737"/>
      <c r="D438" s="52"/>
      <c r="E438" s="295"/>
      <c r="F438" s="570"/>
      <c r="G438" s="570"/>
      <c r="H438" s="570"/>
      <c r="I438" s="570"/>
      <c r="J438" s="570"/>
      <c r="K438" s="570"/>
      <c r="L438" s="570"/>
      <c r="M438" s="570"/>
      <c r="N438" s="570"/>
      <c r="O438" s="570"/>
      <c r="P438" s="570"/>
    </row>
    <row r="439" spans="1:16" ht="12.75">
      <c r="A439" s="714">
        <v>3</v>
      </c>
      <c r="B439" s="715" t="s">
        <v>126</v>
      </c>
      <c r="C439" s="588">
        <f aca="true" t="shared" si="44" ref="C439:E441">C440</f>
        <v>2000</v>
      </c>
      <c r="D439" s="474">
        <f t="shared" si="44"/>
        <v>0</v>
      </c>
      <c r="E439" s="436">
        <f t="shared" si="44"/>
        <v>2000</v>
      </c>
      <c r="F439" s="570"/>
      <c r="G439" s="570"/>
      <c r="H439" s="570"/>
      <c r="I439" s="570"/>
      <c r="J439" s="570"/>
      <c r="K439" s="570"/>
      <c r="L439" s="570"/>
      <c r="M439" s="570"/>
      <c r="N439" s="570"/>
      <c r="O439" s="570"/>
      <c r="P439" s="570"/>
    </row>
    <row r="440" spans="1:16" ht="12.75">
      <c r="A440" s="716">
        <v>38</v>
      </c>
      <c r="B440" s="717" t="s">
        <v>92</v>
      </c>
      <c r="C440" s="589">
        <f t="shared" si="44"/>
        <v>2000</v>
      </c>
      <c r="D440" s="440">
        <f t="shared" si="44"/>
        <v>0</v>
      </c>
      <c r="E440" s="441">
        <f t="shared" si="44"/>
        <v>2000</v>
      </c>
      <c r="F440" s="570"/>
      <c r="G440" s="570"/>
      <c r="H440" s="570"/>
      <c r="I440" s="570"/>
      <c r="J440" s="570"/>
      <c r="K440" s="570"/>
      <c r="L440" s="570"/>
      <c r="M440" s="570"/>
      <c r="N440" s="570"/>
      <c r="O440" s="570"/>
      <c r="P440" s="570"/>
    </row>
    <row r="441" spans="1:16" ht="12.75">
      <c r="A441" s="565">
        <v>381</v>
      </c>
      <c r="B441" s="566" t="s">
        <v>134</v>
      </c>
      <c r="C441" s="620">
        <f t="shared" si="44"/>
        <v>2000</v>
      </c>
      <c r="D441" s="496">
        <f t="shared" si="44"/>
        <v>0</v>
      </c>
      <c r="E441" s="497">
        <f t="shared" si="44"/>
        <v>2000</v>
      </c>
      <c r="F441" s="570"/>
      <c r="G441" s="570"/>
      <c r="H441" s="570"/>
      <c r="I441" s="570"/>
      <c r="J441" s="570"/>
      <c r="K441" s="570"/>
      <c r="L441" s="570"/>
      <c r="M441" s="570"/>
      <c r="N441" s="570"/>
      <c r="O441" s="570"/>
      <c r="P441" s="570"/>
    </row>
    <row r="442" spans="1:16" ht="12.75">
      <c r="A442" s="567">
        <v>381</v>
      </c>
      <c r="B442" s="568" t="s">
        <v>134</v>
      </c>
      <c r="C442" s="621">
        <v>2000</v>
      </c>
      <c r="D442" s="486"/>
      <c r="E442" s="484">
        <f>C442+D442</f>
        <v>2000</v>
      </c>
      <c r="F442" s="570"/>
      <c r="G442" s="570"/>
      <c r="H442" s="570"/>
      <c r="I442" s="570"/>
      <c r="J442" s="570"/>
      <c r="K442" s="570"/>
      <c r="L442" s="570"/>
      <c r="M442" s="570"/>
      <c r="N442" s="570"/>
      <c r="O442" s="570"/>
      <c r="P442" s="570"/>
    </row>
    <row r="443" spans="1:16" ht="12.75">
      <c r="A443" s="707" t="s">
        <v>382</v>
      </c>
      <c r="B443" s="723" t="s">
        <v>383</v>
      </c>
      <c r="C443" s="613">
        <f>C446</f>
        <v>3000</v>
      </c>
      <c r="D443" s="522">
        <f>D446</f>
        <v>0</v>
      </c>
      <c r="E443" s="523">
        <f>E446</f>
        <v>3000</v>
      </c>
      <c r="F443" s="570"/>
      <c r="G443" s="570"/>
      <c r="H443" s="570"/>
      <c r="I443" s="570"/>
      <c r="J443" s="570"/>
      <c r="K443" s="570"/>
      <c r="L443" s="570"/>
      <c r="M443" s="570"/>
      <c r="N443" s="570"/>
      <c r="O443" s="570"/>
      <c r="P443" s="570"/>
    </row>
    <row r="444" spans="1:16" ht="12.75">
      <c r="A444" s="709"/>
      <c r="B444" s="708" t="s">
        <v>320</v>
      </c>
      <c r="C444" s="613"/>
      <c r="D444" s="522"/>
      <c r="E444" s="523"/>
      <c r="F444" s="570"/>
      <c r="G444" s="570"/>
      <c r="H444" s="570"/>
      <c r="I444" s="570"/>
      <c r="J444" s="570"/>
      <c r="K444" s="570"/>
      <c r="L444" s="570"/>
      <c r="M444" s="570"/>
      <c r="N444" s="570"/>
      <c r="O444" s="570"/>
      <c r="P444" s="570"/>
    </row>
    <row r="445" spans="1:16" ht="12.75">
      <c r="A445" s="711" t="s">
        <v>240</v>
      </c>
      <c r="B445" s="712" t="s">
        <v>125</v>
      </c>
      <c r="C445" s="737"/>
      <c r="D445" s="52"/>
      <c r="E445" s="295"/>
      <c r="F445" s="570"/>
      <c r="G445" s="570"/>
      <c r="H445" s="570"/>
      <c r="I445" s="570"/>
      <c r="J445" s="570"/>
      <c r="K445" s="570"/>
      <c r="L445" s="570"/>
      <c r="M445" s="570"/>
      <c r="N445" s="570"/>
      <c r="O445" s="570"/>
      <c r="P445" s="570"/>
    </row>
    <row r="446" spans="1:16" ht="12.75">
      <c r="A446" s="714">
        <v>3</v>
      </c>
      <c r="B446" s="715" t="s">
        <v>126</v>
      </c>
      <c r="C446" s="588">
        <f aca="true" t="shared" si="45" ref="C446:E448">C447</f>
        <v>3000</v>
      </c>
      <c r="D446" s="474">
        <f t="shared" si="45"/>
        <v>0</v>
      </c>
      <c r="E446" s="436">
        <f t="shared" si="45"/>
        <v>3000</v>
      </c>
      <c r="F446" s="570"/>
      <c r="G446" s="570"/>
      <c r="H446" s="570"/>
      <c r="I446" s="570"/>
      <c r="J446" s="570"/>
      <c r="K446" s="570"/>
      <c r="L446" s="570"/>
      <c r="M446" s="570"/>
      <c r="N446" s="570"/>
      <c r="O446" s="570"/>
      <c r="P446" s="570"/>
    </row>
    <row r="447" spans="1:16" ht="12.75">
      <c r="A447" s="716">
        <v>38</v>
      </c>
      <c r="B447" s="717" t="s">
        <v>92</v>
      </c>
      <c r="C447" s="589">
        <f t="shared" si="45"/>
        <v>3000</v>
      </c>
      <c r="D447" s="440">
        <f t="shared" si="45"/>
        <v>0</v>
      </c>
      <c r="E447" s="441">
        <f t="shared" si="45"/>
        <v>3000</v>
      </c>
      <c r="F447" s="570"/>
      <c r="G447" s="570"/>
      <c r="H447" s="570"/>
      <c r="I447" s="570"/>
      <c r="J447" s="570"/>
      <c r="K447" s="570"/>
      <c r="L447" s="570"/>
      <c r="M447" s="570"/>
      <c r="N447" s="570"/>
      <c r="O447" s="570"/>
      <c r="P447" s="570"/>
    </row>
    <row r="448" spans="1:16" ht="12.75">
      <c r="A448" s="565">
        <v>381</v>
      </c>
      <c r="B448" s="566" t="s">
        <v>134</v>
      </c>
      <c r="C448" s="620">
        <f t="shared" si="45"/>
        <v>3000</v>
      </c>
      <c r="D448" s="496">
        <f t="shared" si="45"/>
        <v>0</v>
      </c>
      <c r="E448" s="497">
        <f t="shared" si="45"/>
        <v>3000</v>
      </c>
      <c r="F448" s="570"/>
      <c r="G448" s="570"/>
      <c r="H448" s="570"/>
      <c r="I448" s="570"/>
      <c r="J448" s="570"/>
      <c r="K448" s="570"/>
      <c r="L448" s="570"/>
      <c r="M448" s="570"/>
      <c r="N448" s="570"/>
      <c r="O448" s="570"/>
      <c r="P448" s="570"/>
    </row>
    <row r="449" spans="1:16" ht="12.75">
      <c r="A449" s="567">
        <v>381</v>
      </c>
      <c r="B449" s="568" t="s">
        <v>134</v>
      </c>
      <c r="C449" s="621">
        <v>3000</v>
      </c>
      <c r="D449" s="486"/>
      <c r="E449" s="484">
        <f>C449+D449</f>
        <v>3000</v>
      </c>
      <c r="F449" s="570"/>
      <c r="G449" s="570"/>
      <c r="H449" s="570"/>
      <c r="I449" s="570"/>
      <c r="J449" s="570"/>
      <c r="K449" s="570"/>
      <c r="L449" s="570"/>
      <c r="M449" s="570"/>
      <c r="N449" s="570"/>
      <c r="O449" s="570"/>
      <c r="P449" s="570"/>
    </row>
    <row r="450" spans="1:16" ht="12.75">
      <c r="A450" s="707" t="s">
        <v>384</v>
      </c>
      <c r="B450" s="723" t="s">
        <v>385</v>
      </c>
      <c r="C450" s="613">
        <f>C453</f>
        <v>20000</v>
      </c>
      <c r="D450" s="522">
        <f>D453</f>
        <v>0</v>
      </c>
      <c r="E450" s="523">
        <f>E453</f>
        <v>20000</v>
      </c>
      <c r="F450" s="570"/>
      <c r="G450" s="570"/>
      <c r="H450" s="570"/>
      <c r="I450" s="570"/>
      <c r="J450" s="570"/>
      <c r="K450" s="570"/>
      <c r="L450" s="570"/>
      <c r="M450" s="570"/>
      <c r="N450" s="570"/>
      <c r="O450" s="570"/>
      <c r="P450" s="570"/>
    </row>
    <row r="451" spans="1:16" ht="12.75">
      <c r="A451" s="709"/>
      <c r="B451" s="708" t="s">
        <v>320</v>
      </c>
      <c r="C451" s="613"/>
      <c r="D451" s="522"/>
      <c r="E451" s="523"/>
      <c r="F451" s="570"/>
      <c r="G451" s="570"/>
      <c r="H451" s="570"/>
      <c r="I451" s="570"/>
      <c r="J451" s="570"/>
      <c r="K451" s="570"/>
      <c r="L451" s="570"/>
      <c r="M451" s="570"/>
      <c r="N451" s="570"/>
      <c r="O451" s="570"/>
      <c r="P451" s="570"/>
    </row>
    <row r="452" spans="1:16" ht="12.75">
      <c r="A452" s="711" t="s">
        <v>240</v>
      </c>
      <c r="B452" s="712" t="s">
        <v>125</v>
      </c>
      <c r="C452" s="737"/>
      <c r="D452" s="52"/>
      <c r="E452" s="295"/>
      <c r="F452" s="570"/>
      <c r="G452" s="570"/>
      <c r="H452" s="570"/>
      <c r="I452" s="570"/>
      <c r="J452" s="570"/>
      <c r="K452" s="570"/>
      <c r="L452" s="570"/>
      <c r="M452" s="570"/>
      <c r="N452" s="570"/>
      <c r="O452" s="570"/>
      <c r="P452" s="570"/>
    </row>
    <row r="453" spans="1:16" ht="12.75">
      <c r="A453" s="714">
        <v>3</v>
      </c>
      <c r="B453" s="715" t="s">
        <v>126</v>
      </c>
      <c r="C453" s="588">
        <f aca="true" t="shared" si="46" ref="C453:E455">C454</f>
        <v>20000</v>
      </c>
      <c r="D453" s="474">
        <f t="shared" si="46"/>
        <v>0</v>
      </c>
      <c r="E453" s="436">
        <f t="shared" si="46"/>
        <v>20000</v>
      </c>
      <c r="F453" s="570"/>
      <c r="G453" s="570"/>
      <c r="H453" s="570"/>
      <c r="I453" s="570"/>
      <c r="J453" s="570"/>
      <c r="K453" s="570"/>
      <c r="L453" s="570"/>
      <c r="M453" s="570"/>
      <c r="N453" s="570"/>
      <c r="O453" s="570"/>
      <c r="P453" s="570"/>
    </row>
    <row r="454" spans="1:16" ht="12.75">
      <c r="A454" s="716">
        <v>38</v>
      </c>
      <c r="B454" s="717" t="s">
        <v>92</v>
      </c>
      <c r="C454" s="589">
        <f t="shared" si="46"/>
        <v>20000</v>
      </c>
      <c r="D454" s="440">
        <f t="shared" si="46"/>
        <v>0</v>
      </c>
      <c r="E454" s="441">
        <f t="shared" si="46"/>
        <v>20000</v>
      </c>
      <c r="F454" s="570"/>
      <c r="G454" s="570"/>
      <c r="H454" s="570"/>
      <c r="I454" s="570"/>
      <c r="J454" s="570"/>
      <c r="K454" s="570"/>
      <c r="L454" s="570"/>
      <c r="M454" s="570"/>
      <c r="N454" s="570"/>
      <c r="O454" s="570"/>
      <c r="P454" s="570"/>
    </row>
    <row r="455" spans="1:16" ht="12.75">
      <c r="A455" s="565">
        <v>381</v>
      </c>
      <c r="B455" s="566" t="s">
        <v>134</v>
      </c>
      <c r="C455" s="620">
        <f t="shared" si="46"/>
        <v>20000</v>
      </c>
      <c r="D455" s="496">
        <f t="shared" si="46"/>
        <v>0</v>
      </c>
      <c r="E455" s="497">
        <f t="shared" si="46"/>
        <v>20000</v>
      </c>
      <c r="F455" s="570"/>
      <c r="G455" s="570"/>
      <c r="H455" s="570"/>
      <c r="I455" s="570"/>
      <c r="J455" s="570"/>
      <c r="K455" s="570"/>
      <c r="L455" s="570"/>
      <c r="M455" s="570"/>
      <c r="N455" s="570"/>
      <c r="O455" s="570"/>
      <c r="P455" s="570"/>
    </row>
    <row r="456" spans="1:16" ht="12.75">
      <c r="A456" s="567">
        <v>381</v>
      </c>
      <c r="B456" s="568" t="s">
        <v>134</v>
      </c>
      <c r="C456" s="621">
        <v>20000</v>
      </c>
      <c r="D456" s="486"/>
      <c r="E456" s="484">
        <f>C456+D456</f>
        <v>20000</v>
      </c>
      <c r="F456" s="570"/>
      <c r="G456" s="570"/>
      <c r="H456" s="570"/>
      <c r="I456" s="570"/>
      <c r="J456" s="570"/>
      <c r="K456" s="570"/>
      <c r="L456" s="570"/>
      <c r="M456" s="570"/>
      <c r="N456" s="570"/>
      <c r="O456" s="570"/>
      <c r="P456" s="570"/>
    </row>
    <row r="457" spans="1:16" ht="12.75">
      <c r="A457" s="707" t="s">
        <v>386</v>
      </c>
      <c r="B457" s="723" t="s">
        <v>387</v>
      </c>
      <c r="C457" s="613">
        <f>C460</f>
        <v>15000</v>
      </c>
      <c r="D457" s="522">
        <f>D460</f>
        <v>0</v>
      </c>
      <c r="E457" s="523">
        <f>E460</f>
        <v>15000</v>
      </c>
      <c r="F457" s="570"/>
      <c r="G457" s="570"/>
      <c r="H457" s="570"/>
      <c r="I457" s="570"/>
      <c r="J457" s="570"/>
      <c r="K457" s="570"/>
      <c r="L457" s="570"/>
      <c r="M457" s="570"/>
      <c r="N457" s="570"/>
      <c r="O457" s="570"/>
      <c r="P457" s="570"/>
    </row>
    <row r="458" spans="1:16" ht="12.75">
      <c r="A458" s="709"/>
      <c r="B458" s="708" t="s">
        <v>320</v>
      </c>
      <c r="C458" s="613"/>
      <c r="D458" s="522"/>
      <c r="E458" s="523"/>
      <c r="F458" s="570"/>
      <c r="G458" s="570"/>
      <c r="H458" s="570"/>
      <c r="I458" s="570"/>
      <c r="J458" s="570"/>
      <c r="K458" s="570"/>
      <c r="L458" s="570"/>
      <c r="M458" s="570"/>
      <c r="N458" s="570"/>
      <c r="O458" s="570"/>
      <c r="P458" s="570"/>
    </row>
    <row r="459" spans="1:16" ht="12.75">
      <c r="A459" s="711" t="s">
        <v>240</v>
      </c>
      <c r="B459" s="724" t="s">
        <v>125</v>
      </c>
      <c r="C459" s="763"/>
      <c r="D459" s="52"/>
      <c r="E459" s="295"/>
      <c r="F459" s="570"/>
      <c r="G459" s="570"/>
      <c r="H459" s="570"/>
      <c r="I459" s="570"/>
      <c r="J459" s="570"/>
      <c r="K459" s="570"/>
      <c r="L459" s="570"/>
      <c r="M459" s="570"/>
      <c r="N459" s="570"/>
      <c r="O459" s="570"/>
      <c r="P459" s="570"/>
    </row>
    <row r="460" spans="1:16" ht="12.75">
      <c r="A460" s="764">
        <v>3</v>
      </c>
      <c r="B460" s="765" t="s">
        <v>126</v>
      </c>
      <c r="C460" s="588">
        <f aca="true" t="shared" si="47" ref="C460:E462">C461</f>
        <v>15000</v>
      </c>
      <c r="D460" s="474">
        <f t="shared" si="47"/>
        <v>0</v>
      </c>
      <c r="E460" s="436">
        <f t="shared" si="47"/>
        <v>15000</v>
      </c>
      <c r="F460" s="570"/>
      <c r="G460" s="570"/>
      <c r="H460" s="570"/>
      <c r="I460" s="570"/>
      <c r="J460" s="570"/>
      <c r="K460" s="570"/>
      <c r="L460" s="570"/>
      <c r="M460" s="570"/>
      <c r="N460" s="570"/>
      <c r="O460" s="570"/>
      <c r="P460" s="570"/>
    </row>
    <row r="461" spans="1:16" ht="12.75">
      <c r="A461" s="716">
        <v>38</v>
      </c>
      <c r="B461" s="766" t="s">
        <v>92</v>
      </c>
      <c r="C461" s="589">
        <f t="shared" si="47"/>
        <v>15000</v>
      </c>
      <c r="D461" s="440">
        <f t="shared" si="47"/>
        <v>0</v>
      </c>
      <c r="E461" s="441">
        <f t="shared" si="47"/>
        <v>15000</v>
      </c>
      <c r="F461" s="570"/>
      <c r="G461" s="570"/>
      <c r="H461" s="570"/>
      <c r="I461" s="570"/>
      <c r="J461" s="570"/>
      <c r="K461" s="570"/>
      <c r="L461" s="570"/>
      <c r="M461" s="570"/>
      <c r="N461" s="570"/>
      <c r="O461" s="570"/>
      <c r="P461" s="570"/>
    </row>
    <row r="462" spans="1:16" ht="12.75">
      <c r="A462" s="739">
        <v>381</v>
      </c>
      <c r="B462" s="740" t="s">
        <v>134</v>
      </c>
      <c r="C462" s="620">
        <f t="shared" si="47"/>
        <v>15000</v>
      </c>
      <c r="D462" s="496">
        <f t="shared" si="47"/>
        <v>0</v>
      </c>
      <c r="E462" s="497">
        <f t="shared" si="47"/>
        <v>15000</v>
      </c>
      <c r="F462" s="570"/>
      <c r="G462" s="570"/>
      <c r="H462" s="570"/>
      <c r="I462" s="570"/>
      <c r="J462" s="570"/>
      <c r="K462" s="570"/>
      <c r="L462" s="570"/>
      <c r="M462" s="570"/>
      <c r="N462" s="570"/>
      <c r="O462" s="570"/>
      <c r="P462" s="570"/>
    </row>
    <row r="463" spans="1:16" ht="12.75">
      <c r="A463" s="741">
        <v>381</v>
      </c>
      <c r="B463" s="742" t="s">
        <v>134</v>
      </c>
      <c r="C463" s="621">
        <v>15000</v>
      </c>
      <c r="D463" s="486"/>
      <c r="E463" s="484">
        <f>C463+D463</f>
        <v>15000</v>
      </c>
      <c r="F463" s="570"/>
      <c r="G463" s="570"/>
      <c r="H463" s="570"/>
      <c r="I463" s="570"/>
      <c r="J463" s="570"/>
      <c r="K463" s="570"/>
      <c r="L463" s="570"/>
      <c r="M463" s="570"/>
      <c r="N463" s="570"/>
      <c r="O463" s="570"/>
      <c r="P463" s="570"/>
    </row>
    <row r="464" spans="1:16" ht="21.75">
      <c r="A464" s="767" t="s">
        <v>388</v>
      </c>
      <c r="B464" s="768" t="s">
        <v>389</v>
      </c>
      <c r="C464" s="769">
        <f aca="true" t="shared" si="48" ref="C464:E465">C465</f>
        <v>807000</v>
      </c>
      <c r="D464" s="770">
        <f t="shared" si="48"/>
        <v>0</v>
      </c>
      <c r="E464" s="771">
        <f t="shared" si="48"/>
        <v>917000</v>
      </c>
      <c r="F464" s="570"/>
      <c r="G464" s="570"/>
      <c r="H464" s="570"/>
      <c r="I464" s="570"/>
      <c r="J464" s="570"/>
      <c r="K464" s="570"/>
      <c r="L464" s="570"/>
      <c r="M464" s="570"/>
      <c r="N464" s="570"/>
      <c r="O464" s="570"/>
      <c r="P464" s="570"/>
    </row>
    <row r="465" spans="1:16" ht="12.75">
      <c r="A465" s="772" t="s">
        <v>390</v>
      </c>
      <c r="B465" s="632"/>
      <c r="C465" s="421">
        <f t="shared" si="48"/>
        <v>807000</v>
      </c>
      <c r="D465" s="188">
        <f t="shared" si="48"/>
        <v>0</v>
      </c>
      <c r="E465" s="556">
        <f t="shared" si="48"/>
        <v>917000</v>
      </c>
      <c r="F465" s="570"/>
      <c r="G465" s="570"/>
      <c r="H465" s="570"/>
      <c r="I465" s="570"/>
      <c r="J465" s="570"/>
      <c r="K465" s="570"/>
      <c r="L465" s="570"/>
      <c r="M465" s="570"/>
      <c r="N465" s="570"/>
      <c r="O465" s="570"/>
      <c r="P465" s="570"/>
    </row>
    <row r="466" spans="1:16" ht="21.75">
      <c r="A466" s="773" t="s">
        <v>391</v>
      </c>
      <c r="B466" s="655" t="s">
        <v>392</v>
      </c>
      <c r="C466" s="613">
        <f>C471+C475</f>
        <v>807000</v>
      </c>
      <c r="D466" s="522">
        <f>D470</f>
        <v>0</v>
      </c>
      <c r="E466" s="523">
        <f>E470</f>
        <v>917000</v>
      </c>
      <c r="F466" s="570"/>
      <c r="G466" s="570"/>
      <c r="H466" s="570"/>
      <c r="I466" s="570"/>
      <c r="J466" s="570"/>
      <c r="K466" s="570"/>
      <c r="L466" s="570"/>
      <c r="M466" s="570"/>
      <c r="N466" s="570"/>
      <c r="O466" s="570"/>
      <c r="P466" s="570"/>
    </row>
    <row r="467" spans="1:16" ht="12.75">
      <c r="A467" s="774"/>
      <c r="B467" s="624" t="s">
        <v>393</v>
      </c>
      <c r="C467" s="613"/>
      <c r="D467" s="522"/>
      <c r="E467" s="523"/>
      <c r="F467" s="570"/>
      <c r="G467" s="570"/>
      <c r="H467" s="570"/>
      <c r="I467" s="570"/>
      <c r="J467" s="570"/>
      <c r="K467" s="570"/>
      <c r="L467" s="570"/>
      <c r="M467" s="570"/>
      <c r="N467" s="570"/>
      <c r="O467" s="570"/>
      <c r="P467" s="570"/>
    </row>
    <row r="468" spans="1:16" ht="12.75">
      <c r="A468" s="775"/>
      <c r="B468" s="776" t="s">
        <v>394</v>
      </c>
      <c r="C468" s="616"/>
      <c r="D468" s="522"/>
      <c r="E468" s="523"/>
      <c r="F468" s="570"/>
      <c r="G468" s="570"/>
      <c r="H468" s="570"/>
      <c r="I468" s="570"/>
      <c r="J468" s="570"/>
      <c r="K468" s="570"/>
      <c r="L468" s="570"/>
      <c r="M468" s="570"/>
      <c r="N468" s="570"/>
      <c r="O468" s="570"/>
      <c r="P468" s="570"/>
    </row>
    <row r="469" spans="1:16" ht="12.75">
      <c r="A469" s="777" t="s">
        <v>236</v>
      </c>
      <c r="B469" s="688" t="s">
        <v>146</v>
      </c>
      <c r="C469" s="625"/>
      <c r="D469" s="52"/>
      <c r="E469" s="295"/>
      <c r="F469" s="570"/>
      <c r="G469" s="570"/>
      <c r="H469" s="570"/>
      <c r="I469" s="570"/>
      <c r="J469" s="570"/>
      <c r="K469" s="570"/>
      <c r="L469" s="570"/>
      <c r="M469" s="570"/>
      <c r="N469" s="570"/>
      <c r="O469" s="570"/>
      <c r="P469" s="570"/>
    </row>
    <row r="470" spans="1:16" ht="12.75">
      <c r="A470" s="778">
        <v>3</v>
      </c>
      <c r="B470" s="573" t="s">
        <v>126</v>
      </c>
      <c r="C470" s="588">
        <f>C471+C475</f>
        <v>807000</v>
      </c>
      <c r="D470" s="474">
        <f>D471+D475</f>
        <v>0</v>
      </c>
      <c r="E470" s="436">
        <f>E471+E475+E480+E482</f>
        <v>917000</v>
      </c>
      <c r="F470" s="570"/>
      <c r="G470" s="570"/>
      <c r="H470" s="570"/>
      <c r="I470" s="570"/>
      <c r="J470" s="570"/>
      <c r="K470" s="570"/>
      <c r="L470" s="570"/>
      <c r="M470" s="570"/>
      <c r="N470" s="570"/>
      <c r="O470" s="570"/>
      <c r="P470" s="570"/>
    </row>
    <row r="471" spans="1:16" ht="12.75">
      <c r="A471" s="437">
        <v>36</v>
      </c>
      <c r="B471" s="438" t="s">
        <v>73</v>
      </c>
      <c r="C471" s="439">
        <f>C472+C473+C474</f>
        <v>667000</v>
      </c>
      <c r="D471" s="440">
        <f>D472+D473+D474</f>
        <v>0</v>
      </c>
      <c r="E471" s="441">
        <f>E472+E473+E474</f>
        <v>667000</v>
      </c>
      <c r="F471" s="570"/>
      <c r="G471" s="570"/>
      <c r="H471" s="570"/>
      <c r="I471" s="570"/>
      <c r="J471" s="570"/>
      <c r="K471" s="570"/>
      <c r="L471" s="570"/>
      <c r="M471" s="570"/>
      <c r="N471" s="570"/>
      <c r="O471" s="570"/>
      <c r="P471" s="570"/>
    </row>
    <row r="472" spans="1:16" ht="12.75">
      <c r="A472" s="447">
        <v>367</v>
      </c>
      <c r="B472" s="448" t="s">
        <v>148</v>
      </c>
      <c r="C472" s="779">
        <v>546000</v>
      </c>
      <c r="D472" s="486"/>
      <c r="E472" s="484">
        <f>C472+D472</f>
        <v>546000</v>
      </c>
      <c r="F472" s="570"/>
      <c r="G472" s="570"/>
      <c r="H472" s="570"/>
      <c r="I472" s="570"/>
      <c r="J472" s="570"/>
      <c r="K472" s="570"/>
      <c r="L472" s="570"/>
      <c r="M472" s="570"/>
      <c r="N472" s="570"/>
      <c r="O472" s="570"/>
      <c r="P472" s="570"/>
    </row>
    <row r="473" spans="1:16" ht="12.75">
      <c r="A473" s="447">
        <v>367</v>
      </c>
      <c r="B473" s="448" t="s">
        <v>75</v>
      </c>
      <c r="C473" s="779">
        <v>26000</v>
      </c>
      <c r="D473" s="486"/>
      <c r="E473" s="484">
        <f>C473+D473</f>
        <v>26000</v>
      </c>
      <c r="F473" s="570"/>
      <c r="G473" s="570"/>
      <c r="H473" s="570"/>
      <c r="I473" s="570"/>
      <c r="J473" s="570"/>
      <c r="K473" s="570"/>
      <c r="L473" s="570"/>
      <c r="M473" s="570"/>
      <c r="N473" s="570"/>
      <c r="O473" s="570"/>
      <c r="P473" s="570"/>
    </row>
    <row r="474" spans="1:16" ht="12.75">
      <c r="A474" s="447">
        <v>367</v>
      </c>
      <c r="B474" s="448" t="s">
        <v>150</v>
      </c>
      <c r="C474" s="779">
        <v>95000</v>
      </c>
      <c r="D474" s="486"/>
      <c r="E474" s="484">
        <f>C474+D474</f>
        <v>95000</v>
      </c>
      <c r="F474" s="570"/>
      <c r="G474" s="570"/>
      <c r="H474" s="570"/>
      <c r="I474" s="570"/>
      <c r="J474" s="570"/>
      <c r="K474" s="570"/>
      <c r="L474" s="570"/>
      <c r="M474" s="570"/>
      <c r="N474" s="570"/>
      <c r="O474" s="570"/>
      <c r="P474" s="570"/>
    </row>
    <row r="475" spans="1:16" ht="12.75">
      <c r="A475" s="437">
        <v>36</v>
      </c>
      <c r="B475" s="438" t="s">
        <v>77</v>
      </c>
      <c r="C475" s="439">
        <f>C476+C477+C478+C479</f>
        <v>140000</v>
      </c>
      <c r="D475" s="440">
        <f>D476+D477+D478+D479</f>
        <v>0</v>
      </c>
      <c r="E475" s="441">
        <f>E476+E477+E479+E478</f>
        <v>140000</v>
      </c>
      <c r="F475" s="570"/>
      <c r="G475" s="570"/>
      <c r="H475" s="570"/>
      <c r="I475" s="570"/>
      <c r="J475" s="570"/>
      <c r="K475" s="570"/>
      <c r="L475" s="570"/>
      <c r="M475" s="570"/>
      <c r="N475" s="570"/>
      <c r="O475" s="570"/>
      <c r="P475" s="570"/>
    </row>
    <row r="476" spans="1:16" ht="12.75">
      <c r="A476" s="427">
        <v>367</v>
      </c>
      <c r="B476" s="428" t="s">
        <v>78</v>
      </c>
      <c r="C476" s="564">
        <v>25000</v>
      </c>
      <c r="D476" s="486"/>
      <c r="E476" s="484">
        <f>C476+D476</f>
        <v>25000</v>
      </c>
      <c r="F476" s="570"/>
      <c r="G476" s="570"/>
      <c r="H476" s="570"/>
      <c r="I476" s="570"/>
      <c r="J476" s="570"/>
      <c r="K476" s="570"/>
      <c r="L476" s="570"/>
      <c r="M476" s="570"/>
      <c r="N476" s="570"/>
      <c r="O476" s="570"/>
      <c r="P476" s="570"/>
    </row>
    <row r="477" spans="1:16" ht="12.75">
      <c r="A477" s="427">
        <v>367</v>
      </c>
      <c r="B477" s="428" t="s">
        <v>79</v>
      </c>
      <c r="C477" s="564">
        <v>25000</v>
      </c>
      <c r="D477" s="486"/>
      <c r="E477" s="484">
        <f>C477+D477</f>
        <v>25000</v>
      </c>
      <c r="F477" s="570"/>
      <c r="G477" s="570"/>
      <c r="H477" s="570"/>
      <c r="I477" s="570"/>
      <c r="J477" s="570"/>
      <c r="K477" s="570"/>
      <c r="L477" s="570"/>
      <c r="M477" s="570"/>
      <c r="N477" s="570"/>
      <c r="O477" s="570"/>
      <c r="P477" s="570"/>
    </row>
    <row r="478" spans="1:16" ht="12.75">
      <c r="A478" s="447">
        <v>367</v>
      </c>
      <c r="B478" s="448" t="s">
        <v>127</v>
      </c>
      <c r="C478" s="449">
        <v>25000</v>
      </c>
      <c r="D478" s="486"/>
      <c r="E478" s="484">
        <f>C478+D478</f>
        <v>25000</v>
      </c>
      <c r="F478" s="570"/>
      <c r="G478" s="570"/>
      <c r="H478" s="570"/>
      <c r="I478" s="570"/>
      <c r="J478" s="570"/>
      <c r="K478" s="570"/>
      <c r="L478" s="570"/>
      <c r="M478" s="570"/>
      <c r="N478" s="570"/>
      <c r="O478" s="570"/>
      <c r="P478" s="570"/>
    </row>
    <row r="479" spans="1:16" ht="12.75">
      <c r="A479" s="447">
        <v>367</v>
      </c>
      <c r="B479" s="448" t="s">
        <v>81</v>
      </c>
      <c r="C479" s="449">
        <v>65000</v>
      </c>
      <c r="D479" s="486"/>
      <c r="E479" s="484">
        <f>C479+D479</f>
        <v>65000</v>
      </c>
      <c r="F479" s="570"/>
      <c r="G479" s="570"/>
      <c r="H479" s="570"/>
      <c r="I479" s="570"/>
      <c r="J479" s="570"/>
      <c r="K479" s="570"/>
      <c r="L479" s="570"/>
      <c r="M479" s="570"/>
      <c r="N479" s="570"/>
      <c r="O479" s="570"/>
      <c r="P479" s="570"/>
    </row>
    <row r="480" spans="1:16" ht="12.75">
      <c r="A480" s="437" t="s">
        <v>395</v>
      </c>
      <c r="B480" s="438" t="s">
        <v>396</v>
      </c>
      <c r="C480" s="439"/>
      <c r="D480" s="440">
        <f>C481</f>
        <v>0</v>
      </c>
      <c r="E480" s="441">
        <f>E481</f>
        <v>100000</v>
      </c>
      <c r="F480" s="570"/>
      <c r="G480" s="570"/>
      <c r="H480" s="570"/>
      <c r="I480" s="570"/>
      <c r="J480" s="570"/>
      <c r="K480" s="570"/>
      <c r="L480" s="570"/>
      <c r="M480" s="570"/>
      <c r="N480" s="570"/>
      <c r="O480" s="570"/>
      <c r="P480" s="570"/>
    </row>
    <row r="481" spans="1:16" ht="12.75">
      <c r="A481" s="447">
        <v>367</v>
      </c>
      <c r="B481" s="448" t="s">
        <v>396</v>
      </c>
      <c r="C481" s="449"/>
      <c r="D481" s="486">
        <v>100000</v>
      </c>
      <c r="E481" s="484">
        <f>C481+D481</f>
        <v>100000</v>
      </c>
      <c r="F481" s="570"/>
      <c r="G481" s="570"/>
      <c r="H481" s="570"/>
      <c r="I481" s="570"/>
      <c r="J481" s="570"/>
      <c r="K481" s="570"/>
      <c r="L481" s="570"/>
      <c r="M481" s="570"/>
      <c r="N481" s="570"/>
      <c r="O481" s="570"/>
      <c r="P481" s="570"/>
    </row>
    <row r="482" spans="1:16" ht="12.75">
      <c r="A482" s="437" t="s">
        <v>397</v>
      </c>
      <c r="B482" s="438" t="s">
        <v>398</v>
      </c>
      <c r="C482" s="535"/>
      <c r="D482" s="780">
        <f>D483</f>
        <v>10000</v>
      </c>
      <c r="E482" s="781">
        <f>E483</f>
        <v>10000</v>
      </c>
      <c r="F482" s="570"/>
      <c r="G482" s="570"/>
      <c r="H482" s="570"/>
      <c r="I482" s="570"/>
      <c r="J482" s="570"/>
      <c r="K482" s="570"/>
      <c r="L482" s="570"/>
      <c r="M482" s="570"/>
      <c r="N482" s="570"/>
      <c r="O482" s="570"/>
      <c r="P482" s="570"/>
    </row>
    <row r="483" spans="1:16" ht="12.75">
      <c r="A483" s="447">
        <v>367</v>
      </c>
      <c r="B483" s="448" t="s">
        <v>398</v>
      </c>
      <c r="C483" s="449"/>
      <c r="D483" s="486">
        <v>10000</v>
      </c>
      <c r="E483" s="484">
        <f>C483+D483</f>
        <v>10000</v>
      </c>
      <c r="F483" s="570"/>
      <c r="G483" s="570"/>
      <c r="H483" s="570"/>
      <c r="I483" s="570"/>
      <c r="J483" s="570"/>
      <c r="K483" s="570"/>
      <c r="L483" s="570"/>
      <c r="M483" s="570"/>
      <c r="N483" s="570"/>
      <c r="O483" s="570"/>
      <c r="P483" s="570"/>
    </row>
    <row r="484" spans="1:16" ht="12.75">
      <c r="A484" s="782" t="s">
        <v>399</v>
      </c>
      <c r="B484" s="783" t="s">
        <v>362</v>
      </c>
      <c r="C484" s="784">
        <f aca="true" t="shared" si="49" ref="C484:E485">C485</f>
        <v>190500</v>
      </c>
      <c r="D484" s="770">
        <f t="shared" si="49"/>
        <v>0</v>
      </c>
      <c r="E484" s="771">
        <f t="shared" si="49"/>
        <v>195500</v>
      </c>
      <c r="F484" s="570"/>
      <c r="G484" s="570"/>
      <c r="H484" s="570"/>
      <c r="I484" s="570"/>
      <c r="J484" s="570"/>
      <c r="K484" s="570"/>
      <c r="L484" s="570"/>
      <c r="M484" s="570"/>
      <c r="N484" s="570"/>
      <c r="O484" s="570"/>
      <c r="P484" s="570"/>
    </row>
    <row r="485" spans="1:16" ht="12.75">
      <c r="A485" s="701" t="s">
        <v>400</v>
      </c>
      <c r="B485" s="702"/>
      <c r="C485" s="706">
        <f t="shared" si="49"/>
        <v>190500</v>
      </c>
      <c r="D485" s="188">
        <f t="shared" si="49"/>
        <v>0</v>
      </c>
      <c r="E485" s="556">
        <f t="shared" si="49"/>
        <v>195500</v>
      </c>
      <c r="F485" s="570"/>
      <c r="G485" s="570"/>
      <c r="H485" s="570"/>
      <c r="I485" s="570"/>
      <c r="J485" s="570"/>
      <c r="K485" s="570"/>
      <c r="L485" s="570"/>
      <c r="M485" s="570"/>
      <c r="N485" s="570"/>
      <c r="O485" s="570"/>
      <c r="P485" s="570"/>
    </row>
    <row r="486" spans="1:16" ht="12.75">
      <c r="A486" s="654" t="s">
        <v>401</v>
      </c>
      <c r="B486" s="655" t="s">
        <v>402</v>
      </c>
      <c r="C486" s="656">
        <f>C490</f>
        <v>190500</v>
      </c>
      <c r="D486" s="522">
        <f>D490</f>
        <v>0</v>
      </c>
      <c r="E486" s="523">
        <f>E490</f>
        <v>195500</v>
      </c>
      <c r="F486" s="570"/>
      <c r="G486" s="570"/>
      <c r="H486" s="570"/>
      <c r="I486" s="570"/>
      <c r="J486" s="570"/>
      <c r="K486" s="570"/>
      <c r="L486" s="570"/>
      <c r="M486" s="570"/>
      <c r="N486" s="570"/>
      <c r="O486" s="570"/>
      <c r="P486" s="570"/>
    </row>
    <row r="487" spans="1:16" ht="12.75">
      <c r="A487" s="785"/>
      <c r="B487" s="683" t="s">
        <v>403</v>
      </c>
      <c r="C487" s="613"/>
      <c r="D487" s="522"/>
      <c r="E487" s="523"/>
      <c r="F487" s="570"/>
      <c r="G487" s="570"/>
      <c r="H487" s="570"/>
      <c r="I487" s="570"/>
      <c r="J487" s="570"/>
      <c r="K487" s="570"/>
      <c r="L487" s="570"/>
      <c r="M487" s="570"/>
      <c r="N487" s="570"/>
      <c r="O487" s="570"/>
      <c r="P487" s="570"/>
    </row>
    <row r="488" spans="1:16" ht="12.75">
      <c r="A488" s="658"/>
      <c r="B488" s="624" t="s">
        <v>370</v>
      </c>
      <c r="C488" s="613"/>
      <c r="D488" s="522"/>
      <c r="E488" s="523"/>
      <c r="F488" s="570"/>
      <c r="G488" s="570"/>
      <c r="H488" s="570"/>
      <c r="I488" s="570"/>
      <c r="J488" s="570"/>
      <c r="K488" s="570"/>
      <c r="L488" s="570"/>
      <c r="M488" s="570"/>
      <c r="N488" s="570"/>
      <c r="O488" s="570"/>
      <c r="P488" s="570"/>
    </row>
    <row r="489" spans="1:16" ht="12.75">
      <c r="A489" s="659" t="s">
        <v>236</v>
      </c>
      <c r="B489" s="688" t="s">
        <v>146</v>
      </c>
      <c r="C489" s="625"/>
      <c r="D489" s="52"/>
      <c r="E489" s="295"/>
      <c r="F489" s="570"/>
      <c r="G489" s="570"/>
      <c r="H489" s="570"/>
      <c r="I489" s="570"/>
      <c r="J489" s="570"/>
      <c r="K489" s="570"/>
      <c r="L489" s="570"/>
      <c r="M489" s="570"/>
      <c r="N489" s="570"/>
      <c r="O489" s="570"/>
      <c r="P489" s="570"/>
    </row>
    <row r="490" spans="1:16" ht="12.75">
      <c r="A490" s="786">
        <v>3</v>
      </c>
      <c r="B490" s="433" t="s">
        <v>126</v>
      </c>
      <c r="C490" s="588">
        <f>C491+C495+C500+C502</f>
        <v>190500</v>
      </c>
      <c r="D490" s="474">
        <f>D491+D495+D500+D502</f>
        <v>0</v>
      </c>
      <c r="E490" s="436">
        <f>E491+E495+E500+E502</f>
        <v>195500</v>
      </c>
      <c r="F490" s="570"/>
      <c r="G490" s="570"/>
      <c r="H490" s="570"/>
      <c r="I490" s="570"/>
      <c r="J490" s="570"/>
      <c r="K490" s="570"/>
      <c r="L490" s="570"/>
      <c r="M490" s="570"/>
      <c r="N490" s="570"/>
      <c r="O490" s="570"/>
      <c r="P490" s="570"/>
    </row>
    <row r="491" spans="1:16" ht="12.75">
      <c r="A491" s="574">
        <v>36</v>
      </c>
      <c r="B491" s="674" t="s">
        <v>73</v>
      </c>
      <c r="C491" s="589">
        <f>C492+C493+C494</f>
        <v>96500</v>
      </c>
      <c r="D491" s="440">
        <f>D492+D493+D494</f>
        <v>0</v>
      </c>
      <c r="E491" s="441">
        <f>E492+E493+E494</f>
        <v>96500</v>
      </c>
      <c r="F491" s="570"/>
      <c r="G491" s="570"/>
      <c r="H491" s="570"/>
      <c r="I491" s="570"/>
      <c r="J491" s="570"/>
      <c r="K491" s="570"/>
      <c r="L491" s="570"/>
      <c r="M491" s="570"/>
      <c r="N491" s="570"/>
      <c r="O491" s="570"/>
      <c r="P491" s="570"/>
    </row>
    <row r="492" spans="1:16" ht="12.75">
      <c r="A492" s="567">
        <v>367</v>
      </c>
      <c r="B492" s="661" t="s">
        <v>404</v>
      </c>
      <c r="C492" s="779">
        <v>78000</v>
      </c>
      <c r="D492" s="486"/>
      <c r="E492" s="484">
        <f>C492+D492</f>
        <v>78000</v>
      </c>
      <c r="F492" s="570"/>
      <c r="G492" s="570"/>
      <c r="H492" s="570"/>
      <c r="I492" s="570"/>
      <c r="J492" s="570"/>
      <c r="K492" s="570"/>
      <c r="L492" s="570"/>
      <c r="M492" s="570"/>
      <c r="N492" s="570"/>
      <c r="O492" s="570"/>
      <c r="P492" s="570"/>
    </row>
    <row r="493" spans="1:16" ht="12.75">
      <c r="A493" s="567">
        <v>367</v>
      </c>
      <c r="B493" s="568" t="s">
        <v>75</v>
      </c>
      <c r="C493" s="779">
        <v>3500</v>
      </c>
      <c r="D493" s="486"/>
      <c r="E493" s="484">
        <f>C493+D493</f>
        <v>3500</v>
      </c>
      <c r="F493" s="570"/>
      <c r="G493" s="570"/>
      <c r="H493" s="570"/>
      <c r="I493" s="570"/>
      <c r="J493" s="570"/>
      <c r="K493" s="570"/>
      <c r="L493" s="570"/>
      <c r="M493" s="570"/>
      <c r="N493" s="570"/>
      <c r="O493" s="570"/>
      <c r="P493" s="570"/>
    </row>
    <row r="494" spans="1:16" ht="12.75">
      <c r="A494" s="567">
        <v>367</v>
      </c>
      <c r="B494" s="568" t="s">
        <v>150</v>
      </c>
      <c r="C494" s="779">
        <v>15000</v>
      </c>
      <c r="D494" s="486"/>
      <c r="E494" s="484">
        <f>C494+D494</f>
        <v>15000</v>
      </c>
      <c r="F494" s="570"/>
      <c r="G494" s="570"/>
      <c r="H494" s="570"/>
      <c r="I494" s="570"/>
      <c r="J494" s="570"/>
      <c r="K494" s="570"/>
      <c r="L494" s="570"/>
      <c r="M494" s="570"/>
      <c r="N494" s="570"/>
      <c r="O494" s="570"/>
      <c r="P494" s="570"/>
    </row>
    <row r="495" spans="1:16" ht="12.75">
      <c r="A495" s="574">
        <v>36</v>
      </c>
      <c r="B495" s="575" t="s">
        <v>77</v>
      </c>
      <c r="C495" s="589">
        <f>C496+C497+C498+C499</f>
        <v>77000</v>
      </c>
      <c r="D495" s="440">
        <f>D496+D497+D498+D499</f>
        <v>0</v>
      </c>
      <c r="E495" s="441">
        <f>E496+E497+E498+E499</f>
        <v>77000</v>
      </c>
      <c r="F495" s="570"/>
      <c r="G495" s="570"/>
      <c r="H495" s="570"/>
      <c r="I495" s="570"/>
      <c r="J495" s="570"/>
      <c r="K495" s="570"/>
      <c r="L495" s="570"/>
      <c r="M495" s="570"/>
      <c r="N495" s="570"/>
      <c r="O495" s="570"/>
      <c r="P495" s="570"/>
    </row>
    <row r="496" spans="1:16" ht="12.75">
      <c r="A496" s="567">
        <v>367</v>
      </c>
      <c r="B496" s="568" t="s">
        <v>78</v>
      </c>
      <c r="C496" s="621">
        <v>2000</v>
      </c>
      <c r="D496" s="486"/>
      <c r="E496" s="484">
        <f>C496+D496</f>
        <v>2000</v>
      </c>
      <c r="F496" s="570"/>
      <c r="G496" s="570"/>
      <c r="H496" s="570"/>
      <c r="I496" s="570"/>
      <c r="J496" s="570"/>
      <c r="K496" s="570"/>
      <c r="L496" s="570"/>
      <c r="M496" s="570"/>
      <c r="N496" s="570"/>
      <c r="O496" s="570"/>
      <c r="P496" s="570"/>
    </row>
    <row r="497" spans="1:16" ht="12.75">
      <c r="A497" s="567">
        <v>367</v>
      </c>
      <c r="B497" s="568" t="s">
        <v>79</v>
      </c>
      <c r="C497" s="621">
        <v>30000</v>
      </c>
      <c r="D497" s="486"/>
      <c r="E497" s="484">
        <f>C497+D497</f>
        <v>30000</v>
      </c>
      <c r="F497" s="570"/>
      <c r="G497" s="570"/>
      <c r="H497" s="570"/>
      <c r="I497" s="570"/>
      <c r="J497" s="570"/>
      <c r="K497" s="570"/>
      <c r="L497" s="570"/>
      <c r="M497" s="570"/>
      <c r="N497" s="570"/>
      <c r="O497" s="570"/>
      <c r="P497" s="570"/>
    </row>
    <row r="498" spans="1:16" ht="12.75">
      <c r="A498" s="567">
        <v>367</v>
      </c>
      <c r="B498" s="568" t="s">
        <v>127</v>
      </c>
      <c r="C498" s="621">
        <v>15000</v>
      </c>
      <c r="D498" s="486"/>
      <c r="E498" s="484">
        <f>C498+D498</f>
        <v>15000</v>
      </c>
      <c r="F498" s="570"/>
      <c r="G498" s="570"/>
      <c r="H498" s="570"/>
      <c r="I498" s="570"/>
      <c r="J498" s="570"/>
      <c r="K498" s="570"/>
      <c r="L498" s="570"/>
      <c r="M498" s="570"/>
      <c r="N498" s="570"/>
      <c r="O498" s="570"/>
      <c r="P498" s="570"/>
    </row>
    <row r="499" spans="1:5" ht="12.75">
      <c r="A499" s="567">
        <v>367</v>
      </c>
      <c r="B499" s="568" t="s">
        <v>81</v>
      </c>
      <c r="C499" s="621">
        <v>30000</v>
      </c>
      <c r="D499" s="486"/>
      <c r="E499" s="484">
        <f>C497+D499</f>
        <v>30000</v>
      </c>
    </row>
    <row r="500" spans="1:5" ht="12.75">
      <c r="A500" s="574">
        <v>36</v>
      </c>
      <c r="B500" s="575" t="s">
        <v>82</v>
      </c>
      <c r="C500" s="589">
        <f>C501</f>
        <v>2000</v>
      </c>
      <c r="D500" s="440">
        <f>D501</f>
        <v>0</v>
      </c>
      <c r="E500" s="441">
        <f>E501</f>
        <v>2000</v>
      </c>
    </row>
    <row r="501" spans="1:5" ht="12.75">
      <c r="A501" s="567">
        <v>367</v>
      </c>
      <c r="B501" s="568" t="s">
        <v>83</v>
      </c>
      <c r="C501" s="621">
        <v>2000</v>
      </c>
      <c r="D501" s="486"/>
      <c r="E501" s="484">
        <f>C501+D501</f>
        <v>2000</v>
      </c>
    </row>
    <row r="502" spans="1:5" ht="12.75">
      <c r="A502" s="574">
        <v>36</v>
      </c>
      <c r="B502" s="575" t="s">
        <v>405</v>
      </c>
      <c r="C502" s="589">
        <f>C504</f>
        <v>15000</v>
      </c>
      <c r="D502" s="440">
        <f>D504</f>
        <v>0</v>
      </c>
      <c r="E502" s="441">
        <f>E503+E504</f>
        <v>20000</v>
      </c>
    </row>
    <row r="503" spans="1:5" ht="12.75">
      <c r="A503" s="787" t="s">
        <v>406</v>
      </c>
      <c r="B503" s="788" t="s">
        <v>407</v>
      </c>
      <c r="C503" s="789">
        <v>0</v>
      </c>
      <c r="D503" s="790">
        <v>5000</v>
      </c>
      <c r="E503" s="791">
        <f>C503+D503</f>
        <v>5000</v>
      </c>
    </row>
    <row r="504" spans="1:5" ht="12.75">
      <c r="A504" s="792">
        <v>367</v>
      </c>
      <c r="B504" s="793" t="s">
        <v>408</v>
      </c>
      <c r="C504" s="794">
        <v>15000</v>
      </c>
      <c r="D504" s="795"/>
      <c r="E504" s="796">
        <f>C504+D504</f>
        <v>15000</v>
      </c>
    </row>
  </sheetData>
  <sheetProtection selectLockedCells="1" selectUnlockedCells="1"/>
  <mergeCells count="13">
    <mergeCell ref="A5:B5"/>
    <mergeCell ref="N21:N22"/>
    <mergeCell ref="O21:O22"/>
    <mergeCell ref="A161:B161"/>
    <mergeCell ref="A184:B184"/>
    <mergeCell ref="A185:B185"/>
    <mergeCell ref="A244:B244"/>
    <mergeCell ref="A253:B253"/>
    <mergeCell ref="A285:B285"/>
    <mergeCell ref="A307:B307"/>
    <mergeCell ref="A329:B329"/>
    <mergeCell ref="A359:B359"/>
    <mergeCell ref="A397:B397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C20" sqref="C20"/>
    </sheetView>
  </sheetViews>
  <sheetFormatPr defaultColWidth="9.140625" defaultRowHeight="12.75"/>
  <cols>
    <col min="1" max="2" width="8.7109375" style="4" customWidth="1"/>
    <col min="3" max="3" width="60.57421875" style="4" customWidth="1"/>
    <col min="4" max="16384" width="8.7109375" style="4" customWidth="1"/>
  </cols>
  <sheetData>
    <row r="1" spans="1:16" ht="64.5" customHeight="1">
      <c r="A1" s="16"/>
      <c r="B1" s="10"/>
      <c r="C1" s="10"/>
      <c r="D1" s="10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2:4" ht="12.75">
      <c r="B2" s="797"/>
      <c r="C2" s="797"/>
      <c r="D2" s="797"/>
    </row>
    <row r="3" spans="2:4" ht="12.75">
      <c r="B3" s="797"/>
      <c r="C3" s="797"/>
      <c r="D3" s="797"/>
    </row>
    <row r="4" spans="2:4" ht="12.75">
      <c r="B4" s="798" t="s">
        <v>409</v>
      </c>
      <c r="C4" s="799" t="s">
        <v>410</v>
      </c>
      <c r="D4" s="800"/>
    </row>
    <row r="5" spans="2:4" ht="12.75">
      <c r="B5" s="801"/>
      <c r="C5" s="799"/>
      <c r="D5" s="800"/>
    </row>
    <row r="6" spans="2:4" ht="12.75" customHeight="1">
      <c r="B6" s="802" t="s">
        <v>0</v>
      </c>
      <c r="C6" s="802"/>
      <c r="D6" s="802"/>
    </row>
    <row r="7" spans="2:4" ht="12.75">
      <c r="B7" s="797"/>
      <c r="C7" s="799"/>
      <c r="D7" s="797"/>
    </row>
    <row r="8" spans="2:4" ht="12.75">
      <c r="B8" s="803" t="s">
        <v>411</v>
      </c>
      <c r="C8" s="803"/>
      <c r="D8" s="803"/>
    </row>
    <row r="9" spans="2:4" ht="12.75">
      <c r="B9" s="803" t="s">
        <v>412</v>
      </c>
      <c r="C9" s="803"/>
      <c r="D9" s="803"/>
    </row>
    <row r="10" spans="2:4" ht="12.75">
      <c r="B10" s="797"/>
      <c r="C10" s="799"/>
      <c r="D10" s="797"/>
    </row>
    <row r="11" spans="2:4" ht="12.75">
      <c r="B11" s="797"/>
      <c r="C11" s="799"/>
      <c r="D11" s="797"/>
    </row>
    <row r="12" spans="2:4" ht="12.75">
      <c r="B12" s="797"/>
      <c r="C12" s="799"/>
      <c r="D12" s="797"/>
    </row>
    <row r="13" spans="2:4" ht="12.75">
      <c r="B13" s="797"/>
      <c r="C13" s="804" t="s">
        <v>413</v>
      </c>
      <c r="D13" s="797"/>
    </row>
    <row r="14" spans="2:4" ht="12.75">
      <c r="B14" s="797"/>
      <c r="C14" s="804"/>
      <c r="D14" s="797"/>
    </row>
    <row r="15" spans="2:4" ht="12.75">
      <c r="B15" s="797"/>
      <c r="C15" s="804"/>
      <c r="D15" s="797"/>
    </row>
    <row r="16" spans="2:4" ht="12.75">
      <c r="B16" s="797"/>
      <c r="C16" s="799"/>
      <c r="D16" s="797"/>
    </row>
    <row r="17" spans="1:4" ht="12.75">
      <c r="A17" s="8" t="s">
        <v>414</v>
      </c>
      <c r="B17" s="8"/>
      <c r="C17" s="8"/>
      <c r="D17" s="797"/>
    </row>
    <row r="18" spans="1:4" ht="12.75">
      <c r="A18" s="8" t="s">
        <v>415</v>
      </c>
      <c r="B18" s="8"/>
      <c r="C18" s="8"/>
      <c r="D18" s="797"/>
    </row>
    <row r="19" spans="2:4" ht="12.75">
      <c r="B19" s="797"/>
      <c r="C19" s="799"/>
      <c r="D19" s="797"/>
    </row>
    <row r="20" spans="2:4" ht="12.75">
      <c r="B20" s="797"/>
      <c r="C20" s="804" t="s">
        <v>416</v>
      </c>
      <c r="D20" s="797"/>
    </row>
    <row r="21" spans="2:15" ht="12.75">
      <c r="B21" s="797"/>
      <c r="C21" s="805"/>
      <c r="D21" s="797"/>
      <c r="N21" s="190"/>
      <c r="O21" s="190"/>
    </row>
    <row r="22" spans="2:15" ht="12.75">
      <c r="B22" s="797"/>
      <c r="C22" s="805" t="s">
        <v>417</v>
      </c>
      <c r="D22" s="797"/>
      <c r="N22" s="190"/>
      <c r="O22" s="190"/>
    </row>
    <row r="23" spans="2:4" ht="12.75">
      <c r="B23" s="797"/>
      <c r="C23" s="805" t="s">
        <v>418</v>
      </c>
      <c r="D23" s="797"/>
    </row>
    <row r="24" spans="2:15" ht="12.75">
      <c r="B24" s="797"/>
      <c r="C24" s="805"/>
      <c r="D24" s="797"/>
      <c r="O24" s="24"/>
    </row>
    <row r="25" spans="2:4" ht="12.75">
      <c r="B25" s="797"/>
      <c r="C25" s="799"/>
      <c r="D25" s="797"/>
    </row>
    <row r="26" spans="1:4" ht="12.75">
      <c r="A26" s="8" t="s">
        <v>419</v>
      </c>
      <c r="B26" s="8"/>
      <c r="C26" s="8"/>
      <c r="D26" s="8"/>
    </row>
    <row r="27" ht="12.75">
      <c r="C27" s="274"/>
    </row>
  </sheetData>
  <sheetProtection selectLockedCells="1" selectUnlockedCells="1"/>
  <mergeCells count="8">
    <mergeCell ref="B6:D6"/>
    <mergeCell ref="B8:D8"/>
    <mergeCell ref="B9:D9"/>
    <mergeCell ref="A17:C17"/>
    <mergeCell ref="A18:C18"/>
    <mergeCell ref="N21:N22"/>
    <mergeCell ref="O21:O22"/>
    <mergeCell ref="A26:D26"/>
  </mergeCells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