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7"/>
  </bookViews>
  <sheets>
    <sheet name="OPCI DIO" sheetId="1" r:id="rId1"/>
    <sheet name="RnZaduzivanja" sheetId="2" r:id="rId2"/>
    <sheet name="PRIHODI" sheetId="3" r:id="rId3"/>
    <sheet name="RASHODI" sheetId="4" r:id="rId4"/>
    <sheet name="PROJEKCIJE" sheetId="5" r:id="rId5"/>
    <sheet name="Općinsko vijeće" sheetId="6" r:id="rId6"/>
    <sheet name="Upravni odjel" sheetId="7" r:id="rId7"/>
    <sheet name="ZakljucneOd" sheetId="8" r:id="rId8"/>
  </sheets>
  <definedNames/>
  <calcPr fullCalcOnLoad="1"/>
</workbook>
</file>

<file path=xl/sharedStrings.xml><?xml version="1.0" encoding="utf-8"?>
<sst xmlns="http://schemas.openxmlformats.org/spreadsheetml/2006/main" count="864" uniqueCount="424">
  <si>
    <t xml:space="preserve"> Na temelju članka 39. Zakona o Proračunu ( NN broj 87/08, 136/12 i 15/15 ) i članka 34. i </t>
  </si>
  <si>
    <t>35. Statuta Općine Velika Ludina ("Službene novine" Općine Velika Ludina broj  6/09, 7/11, 2/13 i</t>
  </si>
  <si>
    <t>6/14)  Općinsko vijeće Općine Velika Ludina na svojoj  25. sjednici održanoj 22.12.2015. god.</t>
  </si>
  <si>
    <t>donijelo je</t>
  </si>
  <si>
    <t xml:space="preserve">                         PRORAČUN OPĆINE VELIKA LUDINA ZA 2016. GOD.</t>
  </si>
  <si>
    <t xml:space="preserve">                          I PROJEKCIJE PRORAČUNA ZA 2017. I 2018. GOD.                </t>
  </si>
  <si>
    <t>I</t>
  </si>
  <si>
    <t xml:space="preserve">      OPĆI DIO</t>
  </si>
  <si>
    <t>Članak 1.</t>
  </si>
  <si>
    <t xml:space="preserve"> Proračun Općine Velika Ludina za 2016. godinu sastoji se od :</t>
  </si>
  <si>
    <t>A</t>
  </si>
  <si>
    <t xml:space="preserve">   RAČUNA PRIHODA I RASHODA</t>
  </si>
  <si>
    <t>kn bez lipa</t>
  </si>
  <si>
    <t>plan</t>
  </si>
  <si>
    <t>za 2015.</t>
  </si>
  <si>
    <t xml:space="preserve">       prihodi poslovanja</t>
  </si>
  <si>
    <t xml:space="preserve">       prihodi od prodaje nefinancijske imovine</t>
  </si>
  <si>
    <t>kn bez lp</t>
  </si>
  <si>
    <t xml:space="preserve">      rashodi poslovanja</t>
  </si>
  <si>
    <r>
      <t xml:space="preserve">  </t>
    </r>
    <r>
      <rPr>
        <sz val="10"/>
        <rFont val="Arial"/>
        <family val="2"/>
      </rPr>
      <t xml:space="preserve">    rashodi za nabavu nefinancijske imovine</t>
    </r>
  </si>
  <si>
    <t xml:space="preserve"> </t>
  </si>
  <si>
    <t>B</t>
  </si>
  <si>
    <t>RASPOLOŽIVA SREDSTVA IZ PRETHODNIH GODINA</t>
  </si>
  <si>
    <t xml:space="preserve">    raspoloživa sredstva iz prethodnih godina</t>
  </si>
  <si>
    <t>C</t>
  </si>
  <si>
    <t>RAČUN FINANCIRANJA</t>
  </si>
  <si>
    <t xml:space="preserve">  neto financiranje</t>
  </si>
  <si>
    <t xml:space="preserve">  višak / manjak + raspoloživa sredstva iz prethodnih godina +</t>
  </si>
  <si>
    <t xml:space="preserve">                                         Članak 2.</t>
  </si>
  <si>
    <t xml:space="preserve">Prihodi i rashodi te primici i izdaci po ekonomskoj klasifikaciji utvrđuje se u Računu prihoda </t>
  </si>
  <si>
    <r>
      <t xml:space="preserve"> </t>
    </r>
    <r>
      <rPr>
        <sz val="10"/>
        <rFont val="Arial"/>
        <family val="2"/>
      </rPr>
      <t>i rashoda i Računu financiranja za 2016. godinu kako slijedi:</t>
    </r>
  </si>
  <si>
    <t>RASPOLOŽIVA SREDSTVA IZ PRETHODNE GODINE</t>
  </si>
  <si>
    <t>Broj konta</t>
  </si>
  <si>
    <t>Naziv izdataka</t>
  </si>
  <si>
    <t>plan                  za 2016.</t>
  </si>
  <si>
    <t>VLASTITI IZVORI</t>
  </si>
  <si>
    <t>Rezultat poslovanja</t>
  </si>
  <si>
    <t>Višak prihoda</t>
  </si>
  <si>
    <t>RAČUN ZADUŽIVANJA</t>
  </si>
  <si>
    <t>Naziv</t>
  </si>
  <si>
    <t xml:space="preserve"> plan za      2016.</t>
  </si>
  <si>
    <t>PRIMICI OD FINANCIJSKE IMOVINE I ZADUŽIVANJA</t>
  </si>
  <si>
    <t>IZDACI ZA FINANCIJSKU IMOVINU I OTPLATE ZAJMOVA</t>
  </si>
  <si>
    <t>PRIHODI POSLOVANJA</t>
  </si>
  <si>
    <t>Naziv prihoda</t>
  </si>
  <si>
    <t>plan za     2016.</t>
  </si>
  <si>
    <t>PRIHODI UKUPNO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</si>
  <si>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</si>
  <si>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</si>
  <si>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</si>
  <si>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</si>
  <si>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</si>
  <si>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Kapitalne pomoći od institucija i tijela Europske unije</t>
  </si>
  <si>
    <t>Pomoći iz Proračuna</t>
  </si>
  <si>
    <t>Tekuće pomoći od HZMO, HZZ, HZZO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</si>
  <si>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</si>
  <si>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</si>
  <si>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</si>
  <si>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</si>
  <si>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</si>
  <si>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</si>
  <si>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</si>
  <si>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Donacije od pravnih fizičkih osoba izvan općeg proračuna</t>
  </si>
  <si>
    <t>Kapitalne donacije od ostalih subjekata izvan općeg proračuna</t>
  </si>
  <si>
    <t>Kazne, upravne mjere i ostali prihodi</t>
  </si>
  <si>
    <t>Kazne za prekršaje</t>
  </si>
  <si>
    <t>PRIHODI OD PRODAJE NEFINANCIJSKE IMOVINE</t>
  </si>
  <si>
    <t>Prihodi od prodaje neproizv. imovine</t>
  </si>
  <si>
    <t>Prihodi od prodaje materijalne imovine - prirodnih bogatstava-POLJOPRIVREDNO ZEMLJIŠTE</t>
  </si>
  <si>
    <t>Prihodi od prodaje materijalne imovine - prirodnih bogatstava-GRAĐEVINSKO ZEMLJIŠTE</t>
  </si>
  <si>
    <t>Prihodi od prodaje proizv. dugotrajne imovine</t>
  </si>
  <si>
    <t>Prihodi od prodaje građevinskih objekata-POSLOVNI OBJEKTI</t>
  </si>
  <si>
    <t>Prihodi od prodaje građevinskih objekata-STAMBENI OBJEKTI</t>
  </si>
  <si>
    <t>RASHODI POSLOVANJA</t>
  </si>
  <si>
    <t>Naziv rashoda</t>
  </si>
  <si>
    <t xml:space="preserve"> plan za 2016.</t>
  </si>
  <si>
    <t>UKUPNO RASHODI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</si>
  <si>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</si>
  <si>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</si>
  <si>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</si>
  <si>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</si>
  <si>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</si>
  <si>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</si>
  <si>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</si>
  <si>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</si>
  <si>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izan radnog odnosa</t>
  </si>
  <si>
    <t>Ostali nespomenuti rashodi poslovanja</t>
  </si>
  <si>
    <t>Financijski rashodi</t>
  </si>
  <si>
    <t>Ostali financijski rashodi</t>
  </si>
  <si>
    <t>Subvencije</t>
  </si>
  <si>
    <t>Subvencije trgovačkim društvima izvan javnog sektora</t>
  </si>
  <si>
    <t>Subvencije u poljoprivredi</t>
  </si>
  <si>
    <t>Pomoći unutar općeg proračuna</t>
  </si>
  <si>
    <t>Prijenos proračunskom  korisniku iz nadležnog proračuna za finaciranje redovne djelatnosti -  Vrtić Velika  Ludina</t>
  </si>
  <si>
    <t>Prijenos proračunskom  korisniku iz nadležnog proračuna za finaciranje redovne djelatnosti -  Knjižnica i čitaonica V. Ludina</t>
  </si>
  <si>
    <t xml:space="preserve">Naknade građanima i kućanstvima na temelju osiguranja i druge naknade </t>
  </si>
  <si>
    <t>Naknade građanima i kućanstvima iz Proračuna</t>
  </si>
  <si>
    <t>Ostali rashodi</t>
  </si>
  <si>
    <t>Tekuće donacije</t>
  </si>
  <si>
    <t>Kapitalne donacije</t>
  </si>
  <si>
    <t>Kazne, penali i naknade štete</t>
  </si>
  <si>
    <t>RASHODI ZA NABAVU NEFINANCIJSKE IMOVINE</t>
  </si>
  <si>
    <t>Rashodi za nabavu neproizvedene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</si>
  <si>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</si>
  <si>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</si>
  <si>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</si>
  <si>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</si>
  <si>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</si>
  <si>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Ulaganje u računalne programe</t>
  </si>
  <si>
    <t xml:space="preserve"> plan za 2015.</t>
  </si>
  <si>
    <t>PROJEKCIJE PRORAČUNA ZA 2017. i 2018. godinu</t>
  </si>
  <si>
    <r>
      <t>V</t>
    </r>
    <r>
      <rPr>
        <b/>
        <i/>
        <sz val="10"/>
        <rFont val="Arial"/>
        <family val="2"/>
      </rPr>
      <t>RSTA PRIHODA / PRIMITAKA</t>
    </r>
  </si>
  <si>
    <t>projekcija za 2017.</t>
  </si>
  <si>
    <t>projekcija za 2018.</t>
  </si>
  <si>
    <t>UKUPNO PRIHODI I PRIMICI</t>
  </si>
  <si>
    <t>Donacije od pravnih i fizičkih osoba izvan općeg proračuna</t>
  </si>
  <si>
    <t>VRSTA RASHODA / IZDATAKA</t>
  </si>
  <si>
    <t>UKUPNO RASHODI I IZDACI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</si>
  <si>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</si>
  <si>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</si>
  <si>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plan za 2016</t>
  </si>
  <si>
    <t>RAZDJEL 001</t>
  </si>
  <si>
    <t>OPĆINSKO  VIJEĆE</t>
  </si>
  <si>
    <t>GLAVA  00101</t>
  </si>
  <si>
    <t>OPĆINSKO VIJEĆE</t>
  </si>
  <si>
    <t>Program 1001</t>
  </si>
  <si>
    <t xml:space="preserve">Donošenje akata i mjera iz djelokruga predstavničkog,izvršnog tijela i mjesne samouprave                                              </t>
  </si>
  <si>
    <t>Aktivnost:    A100101</t>
  </si>
  <si>
    <t xml:space="preserve">Predstavnička i izvršna tijela                  </t>
  </si>
  <si>
    <t>Funkcija:0100 Opće javne usluge</t>
  </si>
  <si>
    <t xml:space="preserve">           Izvor: </t>
  </si>
  <si>
    <t>Prihodi za posebne namjene</t>
  </si>
  <si>
    <t>Rashodi poslovanja</t>
  </si>
  <si>
    <t>Ostali rashodi poslovanja</t>
  </si>
  <si>
    <t>Program 1002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</si>
  <si>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</si>
  <si>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</si>
  <si>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</si>
  <si>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</si>
  <si>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>Donacije i ostali rashodi</t>
  </si>
  <si>
    <t>Tekuće donacije u novcu</t>
  </si>
  <si>
    <t>Aktivnost:    A100202</t>
  </si>
  <si>
    <t>Dan općine</t>
  </si>
  <si>
    <t>Aktivnost:    A100203</t>
  </si>
  <si>
    <t>Održavanje izbora</t>
  </si>
  <si>
    <t xml:space="preserve"> plan za           2016.</t>
  </si>
  <si>
    <t>RAZDJEL 002</t>
  </si>
  <si>
    <t>JEDINSTVENI UPRAVNI ODJEL</t>
  </si>
  <si>
    <t>GLAVA002 02</t>
  </si>
  <si>
    <t>JEDINSTVENI  UPRAVNI  ODJEL</t>
  </si>
  <si>
    <t>Program :1003 Jedinstveni upravni odjel</t>
  </si>
  <si>
    <t>Aktivnost: A100301</t>
  </si>
  <si>
    <t>Funkcija:01 Opće javne usluge</t>
  </si>
  <si>
    <t xml:space="preserve">           Izvor:</t>
  </si>
  <si>
    <t>Opći prihodi i primici i prihodi za posebne namjene</t>
  </si>
  <si>
    <t>Plaće (Bruto)</t>
  </si>
  <si>
    <t>Plaće za redovni rad</t>
  </si>
  <si>
    <t>Plače za vježbenike</t>
  </si>
  <si>
    <t>Doprinosi na plaću</t>
  </si>
  <si>
    <t>Doprinosi za mirovinsko osiguranje</t>
  </si>
  <si>
    <t>Doprinosi za obvezno zdravstveno osiguranje</t>
  </si>
  <si>
    <t>Doprinosi za obvezno osiguranje u slučaju nezaposlenosti</t>
  </si>
  <si>
    <t xml:space="preserve">Naknade troškova zaposlenima </t>
  </si>
  <si>
    <t>Naknade troškova zaposlenima (dnevnice)</t>
  </si>
  <si>
    <t>Službena putovanja (privatni auto u službene svrhe)</t>
  </si>
  <si>
    <t>Naknada za prijevoz na posao i s posla</t>
  </si>
  <si>
    <t>Seminari, savjetovanja, simpoziji</t>
  </si>
  <si>
    <t>Tečajevi i stručni ispiti</t>
  </si>
  <si>
    <r>
      <t>Ak</t>
    </r>
    <r>
      <rPr>
        <b/>
        <sz val="8"/>
        <color indexed="8"/>
        <rFont val="Arial"/>
        <family val="2"/>
      </rPr>
      <t>tivnost:A00302</t>
    </r>
  </si>
  <si>
    <t xml:space="preserve">             Izvor:</t>
  </si>
  <si>
    <t xml:space="preserve">Uredski materijal </t>
  </si>
  <si>
    <t>Literatura (publikacije, glasila, časopis, knjige i ostalo)</t>
  </si>
  <si>
    <t>Materijal i sredstva za čišćenje i održavanje</t>
  </si>
  <si>
    <t>Ostali materijal za potrebe redovnog poslovanja</t>
  </si>
  <si>
    <t>Električna energija</t>
  </si>
  <si>
    <t>Plin</t>
  </si>
  <si>
    <t>Motorni benzin i dizel gorivo</t>
  </si>
  <si>
    <t>Materijal i dijelovi za održavanje transportnih sredstava</t>
  </si>
  <si>
    <t>Ostali materijal i dijelovi za tekuće i investicijsko održavanje-dom</t>
  </si>
  <si>
    <t>Sitni inventar</t>
  </si>
  <si>
    <t>Auto gume</t>
  </si>
  <si>
    <t>Službena, radna i zaštitna odjeća</t>
  </si>
  <si>
    <t>Usluge telefona, pošte i prijevoza</t>
  </si>
  <si>
    <t>Usluge telefona i telefaksa</t>
  </si>
  <si>
    <t>Usluge interneta</t>
  </si>
  <si>
    <t>Poštarina</t>
  </si>
  <si>
    <t>Usluge tekućeg i investicijskog održavanbja opreme</t>
  </si>
  <si>
    <t>Usluge tekućeg i investicijskog održavanja prijevoznih sredstava</t>
  </si>
  <si>
    <t>Usluge promiđbe i informiranja</t>
  </si>
  <si>
    <t>Elektronski mediji-Mreža TV, Jabuka TV</t>
  </si>
  <si>
    <t>Usluga objave čestitki</t>
  </si>
  <si>
    <t>Tisak-Moslavački list</t>
  </si>
  <si>
    <t>Objava oglasa</t>
  </si>
  <si>
    <t>Komunalne usluge</t>
  </si>
  <si>
    <t>Opskrba vodom</t>
  </si>
  <si>
    <t>Iznošenje i odvoz smeća</t>
  </si>
  <si>
    <t>Naplata javne rasvjete</t>
  </si>
  <si>
    <t>Intelektualne i osobne usluge</t>
  </si>
  <si>
    <t>Autorski honorari</t>
  </si>
  <si>
    <t>Ugovori o djelu</t>
  </si>
  <si>
    <t>Usluge javnog bilježnika</t>
  </si>
  <si>
    <t>Usluge odvjetnika i pravnog savjetovanja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</si>
  <si>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</si>
  <si>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</si>
  <si>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</si>
  <si>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</si>
  <si>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</si>
  <si>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Ostale računalne usluge</t>
  </si>
  <si>
    <t>Ostale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</si>
  <si>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</si>
  <si>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</si>
  <si>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</si>
  <si>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</si>
  <si>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</si>
  <si>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Premije osiguranja</t>
  </si>
  <si>
    <t>Premija osiguranja prijevoznih sredstava</t>
  </si>
  <si>
    <t>Premija osiguranja ostale imovine-objekti</t>
  </si>
  <si>
    <t>Premije osiguranja zaposlenih</t>
  </si>
  <si>
    <t>Reprezentacija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</si>
  <si>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</si>
  <si>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</si>
  <si>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</si>
  <si>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</si>
  <si>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</si>
  <si>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</si>
  <si>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r>
      <t>Ak</t>
    </r>
    <r>
      <rPr>
        <b/>
        <sz val="8"/>
        <color indexed="8"/>
        <rFont val="Arial"/>
        <family val="2"/>
      </rPr>
      <t>tivnost:A00303</t>
    </r>
  </si>
  <si>
    <t>Izvor:</t>
  </si>
  <si>
    <t>Bankarske usluge i usluge platnog prometa</t>
  </si>
  <si>
    <t>Držani proračun 5%</t>
  </si>
  <si>
    <t>Usluge Moslavina 5%</t>
  </si>
  <si>
    <t xml:space="preserve">Zatezne kamate </t>
  </si>
  <si>
    <t>KAPITALNI PROJEKT</t>
  </si>
  <si>
    <t>Rashodi za nabavu dugotrajne neproizvodne imovine</t>
  </si>
  <si>
    <t>K100301</t>
  </si>
  <si>
    <t xml:space="preserve">              Izvor:</t>
  </si>
  <si>
    <t>Rashodi za nabavu nefinancijske imovine</t>
  </si>
  <si>
    <t>Rashodi za nabavu dugotrajne neproizvedne imovine</t>
  </si>
  <si>
    <t>Materijalna imovina-prirodna bogatstva</t>
  </si>
  <si>
    <t>Ostala zemljišta</t>
  </si>
  <si>
    <t>Ostrala nematerijalna oprema-prijekti</t>
  </si>
  <si>
    <t>Program 1004:  Upravljanje imovinom</t>
  </si>
  <si>
    <t xml:space="preserve">Aktivnost: A 100401   </t>
  </si>
  <si>
    <t>Održavanje zgrada za redovno korištenje</t>
  </si>
  <si>
    <t xml:space="preserve">                Izvor:</t>
  </si>
  <si>
    <t xml:space="preserve">Kapitalni projekt:     </t>
  </si>
  <si>
    <t xml:space="preserve">Uređenje pučkih domova-Grabrov potok </t>
  </si>
  <si>
    <t xml:space="preserve"> K 100401  </t>
  </si>
  <si>
    <t xml:space="preserve">               Izvor:</t>
  </si>
  <si>
    <t>Rashodi za nabavu dugotrajne proizvedne imovine</t>
  </si>
  <si>
    <t>Uređenje pučkih domova-Kompator</t>
  </si>
  <si>
    <t xml:space="preserve"> K 100402    </t>
  </si>
  <si>
    <t>Program:1005 Razvoj i sigurnost prometa</t>
  </si>
  <si>
    <t>Županijska cesta 3158 Okoli</t>
  </si>
  <si>
    <t xml:space="preserve"> K 100501</t>
  </si>
  <si>
    <t>Funkcija:04 Ekonomski poslovi</t>
  </si>
  <si>
    <t>Županijska cesta 3124 Vidrenjak</t>
  </si>
  <si>
    <t xml:space="preserve"> K 100502</t>
  </si>
  <si>
    <t xml:space="preserve">Program:1006 </t>
  </si>
  <si>
    <t>Opremanje uredskog prostora</t>
  </si>
  <si>
    <t>Rashodi za nabavu dugotrajne proizvodne imovine</t>
  </si>
  <si>
    <t>K100601</t>
  </si>
  <si>
    <t>Uredska oprema i namještaj</t>
  </si>
  <si>
    <t>Nematerijalna proizvedna imovina</t>
  </si>
  <si>
    <t>VATROGASTVO I CIVILNA ZAŠTITA</t>
  </si>
  <si>
    <t>Program 1007:  Organiziranje i provođenje zaštite i spašavanja</t>
  </si>
  <si>
    <t xml:space="preserve">Aktivnost: A 100701    </t>
  </si>
  <si>
    <t>Osnovna djelatnost zaštite od požara    VZO općine</t>
  </si>
  <si>
    <t>Funkcija: 03 Javni red i sigurnost</t>
  </si>
  <si>
    <t xml:space="preserve">                  Izvor:</t>
  </si>
  <si>
    <t xml:space="preserve">Tekuće donacije </t>
  </si>
  <si>
    <t xml:space="preserve">Aktivnost: A 100702    </t>
  </si>
  <si>
    <t>Civilna zaštita</t>
  </si>
  <si>
    <t xml:space="preserve">Aktivnost: A 100703    </t>
  </si>
  <si>
    <t>Hrvatska gorska služba spašavanja</t>
  </si>
  <si>
    <t>KOMUNALNA  INFRASTRUKTURA</t>
  </si>
  <si>
    <t>Program 1008:  Održavanje objekata i uređaja komunalne infrastrukture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</si>
  <si>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</si>
  <si>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</si>
  <si>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Funkcija: 04 Ekonomski poslovi</t>
  </si>
  <si>
    <t xml:space="preserve">Aktivnost: A 100802                 </t>
  </si>
  <si>
    <t xml:space="preserve">Održavanje cesta u zimskim uvjetima                  </t>
  </si>
  <si>
    <t xml:space="preserve">Aktivnost: A 100803                      </t>
  </si>
  <si>
    <t xml:space="preserve">Održavanje javnih i zelenih površina </t>
  </si>
  <si>
    <t xml:space="preserve">               </t>
  </si>
  <si>
    <t xml:space="preserve">Aktivnost: A 100804    </t>
  </si>
  <si>
    <t xml:space="preserve"> Rashodi za uređaje i javnu rasvjetu</t>
  </si>
  <si>
    <t>Aktivnost A100805</t>
  </si>
  <si>
    <t>Popravak i nabava prometnih znakova</t>
  </si>
  <si>
    <r>
      <t>Funkcija</t>
    </r>
    <r>
      <rPr>
        <sz val="8"/>
        <color indexed="8"/>
        <rFont val="Arial"/>
        <family val="2"/>
      </rPr>
      <t xml:space="preserve">: </t>
    </r>
    <r>
      <rPr>
        <b/>
        <sz val="8"/>
        <color indexed="8"/>
        <rFont val="Arial"/>
        <family val="2"/>
      </rPr>
      <t>04 Ekonomski poslovi</t>
    </r>
  </si>
  <si>
    <t xml:space="preserve">GOSPODARSTVO                                         </t>
  </si>
  <si>
    <t>Program 1009:  Potpora u poljoprivredi</t>
  </si>
  <si>
    <t xml:space="preserve">Aktivnost: A 100901  </t>
  </si>
  <si>
    <t>Poticaji u poljoprivredi</t>
  </si>
  <si>
    <t>Subvencije poljoprivrednicima</t>
  </si>
  <si>
    <t xml:space="preserve">Aktivnost: A 100902  </t>
  </si>
  <si>
    <t>Sufinanciranje troška osjemenjivanja krava plotkinja</t>
  </si>
  <si>
    <t xml:space="preserve">Aktivnost: A100903                                                            </t>
  </si>
  <si>
    <t xml:space="preserve">Naknada štete      </t>
  </si>
  <si>
    <t>Funkcija: 04 Opće javne usluge</t>
  </si>
  <si>
    <t>pomoći</t>
  </si>
  <si>
    <t xml:space="preserve">Naknada štete </t>
  </si>
  <si>
    <t>Program 1010 Jačanje gospodarstva</t>
  </si>
  <si>
    <t xml:space="preserve">Aktivnost: A 101001  </t>
  </si>
  <si>
    <t>Sufinanciranje kamata</t>
  </si>
  <si>
    <t>sufinanciranje kamata</t>
  </si>
  <si>
    <t>ŠKOLSTVO</t>
  </si>
  <si>
    <t>Program 1011: Javne potrebe iznad standarda u školstvu</t>
  </si>
  <si>
    <t xml:space="preserve">Aktivnost: A101101  </t>
  </si>
  <si>
    <t xml:space="preserve"> Sufinanciranje troškova školske kuhinje</t>
  </si>
  <si>
    <t xml:space="preserve">  u OSNOVNOJ ŠKOLI LUDINA</t>
  </si>
  <si>
    <t>Funkcija: 09 Obrazovanje</t>
  </si>
  <si>
    <t xml:space="preserve">                 Izvor:</t>
  </si>
  <si>
    <t xml:space="preserve">Aktivnost A 101102:   </t>
  </si>
  <si>
    <t xml:space="preserve"> Ostale tekuće donacije-škola plivanja</t>
  </si>
  <si>
    <t xml:space="preserve">   </t>
  </si>
  <si>
    <t>OSNOVNA ŠKOLA LUDINA</t>
  </si>
  <si>
    <r>
      <t>T</t>
    </r>
    <r>
      <rPr>
        <sz val="8"/>
        <color indexed="8"/>
        <rFont val="Arial"/>
        <family val="2"/>
      </rPr>
      <t xml:space="preserve">ekuće donacije </t>
    </r>
  </si>
  <si>
    <t xml:space="preserve">Aktivnost A 101103: </t>
  </si>
  <si>
    <t>Stipendije i školarine</t>
  </si>
  <si>
    <t>Naknade građanima i kućanstvima na temelju osiguranja i druge naknade</t>
  </si>
  <si>
    <t>Ostale naknade građanima i kućanstvima iz proračuna</t>
  </si>
  <si>
    <t xml:space="preserve">Aktivnost A 101104: </t>
  </si>
  <si>
    <t>Sufinanciranje učeničkih domova</t>
  </si>
  <si>
    <t>SOCIJALNA SKRB</t>
  </si>
  <si>
    <t>Program 1012: Socijalna skrb</t>
  </si>
  <si>
    <t xml:space="preserve">Aktivnost A 101201:                        </t>
  </si>
  <si>
    <t xml:space="preserve">Pomoć za stanovanje, jednokratne pomoći   </t>
  </si>
  <si>
    <t>Funkcija: 10 Socijalna skrb</t>
  </si>
  <si>
    <t>Naknade građanima i kućanstvima u novcu</t>
  </si>
  <si>
    <t xml:space="preserve">Aktivnost A 101201:                  </t>
  </si>
  <si>
    <t xml:space="preserve">Jednokratne novčane pomoći roditeljima-novorođenčad </t>
  </si>
  <si>
    <t xml:space="preserve">Aktivnost A 101201:         </t>
  </si>
  <si>
    <t xml:space="preserve">Podmirenje troškova drva za ogrijev   </t>
  </si>
  <si>
    <t>Program 1013: Zaštita, očuvanje i unapređenje zdravlja</t>
  </si>
  <si>
    <t xml:space="preserve">Aktivnost: A 101301 </t>
  </si>
  <si>
    <t>Deratizacija</t>
  </si>
  <si>
    <t>Funkcija: 07 Zdravstvo</t>
  </si>
  <si>
    <t>Aktivnost: A 101302</t>
  </si>
  <si>
    <t>Sanitarno-higijeničarski poslovi</t>
  </si>
  <si>
    <t xml:space="preserve">Aktivnost: A 101303 </t>
  </si>
  <si>
    <t>Troškovi prijevoza laboratorijskih uzoraka</t>
  </si>
  <si>
    <t xml:space="preserve">Funkcija:07 Zdravstvo </t>
  </si>
  <si>
    <t xml:space="preserve">PROGRAMSKA DJELATNOST SPORTA    </t>
  </si>
  <si>
    <t>Program 1014: Razvoj sporta i rekreacije</t>
  </si>
  <si>
    <t xml:space="preserve">Aktivnost A 101401    </t>
  </si>
  <si>
    <t xml:space="preserve"> NK " Sokol " </t>
  </si>
  <si>
    <t>Funkcija :08  Rekreacija, kultura i religija</t>
  </si>
  <si>
    <t xml:space="preserve">               Izvor: </t>
  </si>
  <si>
    <t xml:space="preserve">Aktivnost A 101402   </t>
  </si>
  <si>
    <t xml:space="preserve"> RK " Laurus " </t>
  </si>
  <si>
    <t xml:space="preserve">Aktivnost A 101403  </t>
  </si>
  <si>
    <t xml:space="preserve">   "Šaran"športsko ribolovna udruga</t>
  </si>
  <si>
    <t xml:space="preserve">Aktivnost A 101404   </t>
  </si>
  <si>
    <t>Ostala sportska društva</t>
  </si>
  <si>
    <t xml:space="preserve">ZAŠTITA OKOLIŠA    </t>
  </si>
  <si>
    <t>Program 1015: Zaštita okoliša</t>
  </si>
  <si>
    <t xml:space="preserve">Aktivnost A 101501   </t>
  </si>
  <si>
    <t>Odvoz i zbrinjavanje otpada, sanacija komunalne deponije</t>
  </si>
  <si>
    <t>Funkcija : 05 Zaštita okoliša</t>
  </si>
  <si>
    <t xml:space="preserve">Aktivnost A 101502  </t>
  </si>
  <si>
    <t xml:space="preserve"> Dimnjačarske i ekološke usluge</t>
  </si>
  <si>
    <t xml:space="preserve">Aktivnost A 101503   </t>
  </si>
  <si>
    <t>Čišćenje smetlišta</t>
  </si>
  <si>
    <t xml:space="preserve">Kapitalni projekt:    </t>
  </si>
  <si>
    <t xml:space="preserve">Izgradnja reciklažnog dvorišta </t>
  </si>
  <si>
    <t xml:space="preserve">K 101501  </t>
  </si>
  <si>
    <t>Pomoći</t>
  </si>
  <si>
    <t>Aktivnost: A 101506</t>
  </si>
  <si>
    <t>Zbrinjavanje ambalažnog otpada</t>
  </si>
  <si>
    <t xml:space="preserve"> DJELATNOST KULTURE        </t>
  </si>
  <si>
    <t>Program 1016:  Obnova sakralnih objekata</t>
  </si>
  <si>
    <t xml:space="preserve">Aktivnost A 101601   </t>
  </si>
  <si>
    <t xml:space="preserve"> Crkva Sv. Mihaela u V. Ludini</t>
  </si>
  <si>
    <r>
      <t>Funkcija: 08 Rekreacija, kultura i religij</t>
    </r>
    <r>
      <rPr>
        <b/>
        <sz val="10"/>
        <color indexed="8"/>
        <rFont val="Arial"/>
        <family val="2"/>
      </rPr>
      <t>a</t>
    </r>
  </si>
  <si>
    <t>Program 1017: Program očuvanja kulturne baštine</t>
  </si>
  <si>
    <t xml:space="preserve">Aktivnost A 101701    </t>
  </si>
  <si>
    <t xml:space="preserve">  KUD-a "Mijo Stuparić" </t>
  </si>
  <si>
    <t>Funkcija: 08 Rekreacija, kultura i religija</t>
  </si>
  <si>
    <t>RAZVOJ CIVILNOG DRUŠTVA</t>
  </si>
  <si>
    <t>Program 1018: Razvoj civilnog društva</t>
  </si>
  <si>
    <t>Aktivnost A 101801:</t>
  </si>
  <si>
    <t xml:space="preserve"> UHVIBDR Velika Ludina</t>
  </si>
  <si>
    <t>Aktivnost A 101802:</t>
  </si>
  <si>
    <t xml:space="preserve"> LAG Moslavina</t>
  </si>
  <si>
    <t>Funkcija: 10  Socijalna skrb</t>
  </si>
  <si>
    <t xml:space="preserve">Aktivnost A 101803 : </t>
  </si>
  <si>
    <t xml:space="preserve"> Humanitarna djelatnost Crvenog križa</t>
  </si>
  <si>
    <t xml:space="preserve">Aktivnost A 101804 : </t>
  </si>
  <si>
    <t xml:space="preserve"> Udruženje slijepih</t>
  </si>
  <si>
    <t>Aktivnost A 101805 :</t>
  </si>
  <si>
    <t>OSI Udruga osoba s invaliditetom</t>
  </si>
  <si>
    <t>Aktivnost A 101806 :</t>
  </si>
  <si>
    <t>Udruga stočara, voćara, vinogradara i…</t>
  </si>
  <si>
    <t>Aktivnost A 101807 :</t>
  </si>
  <si>
    <t>Ostale udruge</t>
  </si>
  <si>
    <t>GLAVA  00206</t>
  </si>
  <si>
    <t xml:space="preserve">JAVNE USTANOVE PREDŠKOLSKOG ODGOJA I OSNOVNOG OBRAZOVANJA   </t>
  </si>
  <si>
    <t>Program 1018:  Program predškolskog odgoja</t>
  </si>
  <si>
    <t xml:space="preserve">Aktivnost A 101801               </t>
  </si>
  <si>
    <t xml:space="preserve">Odgojno i administrativno tehničko osoblje   </t>
  </si>
  <si>
    <t>DJEČJI VRTIĆ LUDINA</t>
  </si>
  <si>
    <r>
      <t>F</t>
    </r>
    <r>
      <rPr>
        <b/>
        <sz val="8"/>
        <color indexed="8"/>
        <rFont val="Arial"/>
        <family val="2"/>
      </rPr>
      <t>unkcija: 09 Obrazovanje</t>
    </r>
  </si>
  <si>
    <t>GLAVA  00209</t>
  </si>
  <si>
    <t>Program 1019: Program javnih potreba u kulturi</t>
  </si>
  <si>
    <t xml:space="preserve">Aktivnost A 101901:   </t>
  </si>
  <si>
    <t xml:space="preserve"> Administrativno i tehničko osoblje</t>
  </si>
  <si>
    <t xml:space="preserve">KNJIŽNICA I ČITAONICA VELIKA LUDINA  </t>
  </si>
  <si>
    <t>Plaće za redovan rad</t>
  </si>
  <si>
    <t>Rashodi za nabavu proizv. dugotrajne imov.</t>
  </si>
  <si>
    <t>Knjige u knjižnici</t>
  </si>
  <si>
    <t>III</t>
  </si>
  <si>
    <t>ZAKLJUČNE ODREDBE</t>
  </si>
  <si>
    <t xml:space="preserve"> Proračun  Općine Velika Ludina za 2016. godinu objaviti će se u "Službenim novinama"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</si>
  <si>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Općine Velika Ludina a stupa na snagu 01.01.2016. god.</t>
  </si>
  <si>
    <t>OPĆINSKO VIJEĆE OPĆINE VELIKA LUDINA</t>
  </si>
  <si>
    <t>KLASA:</t>
  </si>
  <si>
    <t>400-06/15-01/13</t>
  </si>
  <si>
    <t>URBROJ:</t>
  </si>
  <si>
    <t>2176/19-04-15-1</t>
  </si>
  <si>
    <t>Predsjednik:</t>
  </si>
  <si>
    <t>_______________________</t>
  </si>
  <si>
    <t>Vjekoslav Kamenščak</t>
  </si>
  <si>
    <t>Velika Ludina,</t>
  </si>
  <si>
    <t>22.12.2015.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</si>
</sst>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#,##0"/>
    <numFmt numFmtId="167" formatCode="_-* #,##0.00\ _k_n_-;\-* #,##0.00\ _k_n_-;_-* \-??\ _k_n_-;_-@_-"/>
    <numFmt numFmtId="168" formatCode="_-* #,##0.0\ _k_n_-;\-* #,##0.0\ _k_n_-;_-* \-??\ _k_n_-;_-@_-"/>
    <numFmt numFmtId="169" formatCode="0"/>
    <numFmt numFmtId="170" formatCode="0.00"/>
  </numFmts>
  <fonts count="24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14">
    <xf numFmtId="164" fontId="0" fillId="0" borderId="0" xfId="0" applyAlignment="1">
      <alignment/>
    </xf>
    <xf numFmtId="164" fontId="0" fillId="0" borderId="0" xfId="20" applyAlignment="1">
      <alignment horizontal="center"/>
      <protection/>
    </xf>
    <xf numFmtId="164" fontId="1" fillId="0" borderId="0" xfId="20" applyFont="1">
      <alignment/>
      <protection/>
    </xf>
    <xf numFmtId="166" fontId="0" fillId="0" borderId="0" xfId="20" applyNumberFormat="1">
      <alignment/>
      <protection/>
    </xf>
    <xf numFmtId="164" fontId="0" fillId="0" borderId="0" xfId="20">
      <alignment/>
      <protection/>
    </xf>
    <xf numFmtId="164" fontId="0" fillId="0" borderId="0" xfId="20" applyBorder="1" applyAlignment="1">
      <alignment horizontal="left" vertical="top"/>
      <protection/>
    </xf>
    <xf numFmtId="164" fontId="0" fillId="0" borderId="0" xfId="20" applyFont="1" applyBorder="1" applyAlignment="1" applyProtection="1">
      <alignment horizontal="left" vertical="top"/>
      <protection locked="0"/>
    </xf>
    <xf numFmtId="164" fontId="0" fillId="0" borderId="0" xfId="20" applyFont="1" applyBorder="1" applyAlignment="1" applyProtection="1">
      <alignment horizontal="left"/>
      <protection locked="0"/>
    </xf>
    <xf numFmtId="164" fontId="0" fillId="0" borderId="0" xfId="20" applyFont="1" applyBorder="1" applyAlignment="1" applyProtection="1">
      <alignment horizontal="center"/>
      <protection locked="0"/>
    </xf>
    <xf numFmtId="164" fontId="0" fillId="0" borderId="0" xfId="20" applyAlignment="1" applyProtection="1">
      <alignment/>
      <protection locked="0"/>
    </xf>
    <xf numFmtId="164" fontId="1" fillId="0" borderId="0" xfId="20" applyFont="1" applyAlignment="1">
      <alignment horizontal="center"/>
      <protection/>
    </xf>
    <xf numFmtId="166" fontId="0" fillId="0" borderId="0" xfId="20" applyNumberFormat="1" applyAlignment="1">
      <alignment horizontal="center"/>
      <protection/>
    </xf>
    <xf numFmtId="164" fontId="2" fillId="0" borderId="0" xfId="20" applyFont="1" applyBorder="1" applyAlignment="1">
      <alignment horizontal="left"/>
      <protection/>
    </xf>
    <xf numFmtId="164" fontId="3" fillId="0" borderId="0" xfId="20" applyFont="1" applyBorder="1" applyAlignment="1">
      <alignment horizontal="center"/>
      <protection/>
    </xf>
    <xf numFmtId="164" fontId="0" fillId="0" borderId="0" xfId="20" applyAlignment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5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4" fontId="1" fillId="0" borderId="0" xfId="20" applyFont="1" applyAlignment="1">
      <alignment/>
      <protection/>
    </xf>
    <xf numFmtId="164" fontId="0" fillId="0" borderId="0" xfId="20" applyFont="1" applyAlignment="1">
      <alignment horizontal="center"/>
      <protection/>
    </xf>
    <xf numFmtId="164" fontId="6" fillId="0" borderId="0" xfId="20" applyFont="1" applyAlignment="1">
      <alignment horizontal="center"/>
      <protection/>
    </xf>
    <xf numFmtId="164" fontId="0" fillId="0" borderId="0" xfId="20" applyFont="1">
      <alignment/>
      <protection/>
    </xf>
    <xf numFmtId="166" fontId="1" fillId="0" borderId="0" xfId="20" applyNumberFormat="1" applyFont="1" applyAlignment="1">
      <alignment horizontal="right"/>
      <protection/>
    </xf>
    <xf numFmtId="164" fontId="0" fillId="0" borderId="0" xfId="20" applyFont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0" fillId="0" borderId="0" xfId="20" applyBorder="1">
      <alignment/>
      <protection/>
    </xf>
    <xf numFmtId="164" fontId="0" fillId="0" borderId="0" xfId="20" applyFont="1" applyAlignment="1">
      <alignment horizontal="right"/>
      <protection/>
    </xf>
    <xf numFmtId="164" fontId="1" fillId="0" borderId="0" xfId="20" applyFont="1" applyAlignment="1">
      <alignment horizontal="right"/>
      <protection/>
    </xf>
    <xf numFmtId="164" fontId="1" fillId="0" borderId="1" xfId="20" applyFont="1" applyBorder="1">
      <alignment/>
      <protection/>
    </xf>
    <xf numFmtId="166" fontId="1" fillId="0" borderId="2" xfId="20" applyNumberFormat="1" applyFont="1" applyBorder="1" applyAlignment="1">
      <alignment horizontal="right"/>
      <protection/>
    </xf>
    <xf numFmtId="164" fontId="0" fillId="0" borderId="2" xfId="20" applyBorder="1">
      <alignment/>
      <protection/>
    </xf>
    <xf numFmtId="164" fontId="7" fillId="0" borderId="3" xfId="20" applyFont="1" applyBorder="1" applyAlignment="1">
      <alignment horizontal="center" vertical="center"/>
      <protection/>
    </xf>
    <xf numFmtId="164" fontId="1" fillId="0" borderId="4" xfId="20" applyFont="1" applyBorder="1">
      <alignment/>
      <protection/>
    </xf>
    <xf numFmtId="166" fontId="1" fillId="0" borderId="5" xfId="20" applyNumberFormat="1" applyFont="1" applyBorder="1" applyAlignment="1">
      <alignment horizontal="right"/>
      <protection/>
    </xf>
    <xf numFmtId="164" fontId="0" fillId="0" borderId="5" xfId="20" applyBorder="1">
      <alignment/>
      <protection/>
    </xf>
    <xf numFmtId="164" fontId="7" fillId="0" borderId="6" xfId="20" applyFont="1" applyBorder="1" applyAlignment="1">
      <alignment horizontal="center"/>
      <protection/>
    </xf>
    <xf numFmtId="164" fontId="0" fillId="0" borderId="7" xfId="20" applyFont="1" applyBorder="1" applyAlignment="1">
      <alignment/>
      <protection/>
    </xf>
    <xf numFmtId="166" fontId="1" fillId="0" borderId="8" xfId="20" applyNumberFormat="1" applyFont="1" applyBorder="1" applyAlignment="1">
      <alignment horizontal="right"/>
      <protection/>
    </xf>
    <xf numFmtId="164" fontId="0" fillId="0" borderId="8" xfId="20" applyBorder="1">
      <alignment/>
      <protection/>
    </xf>
    <xf numFmtId="166" fontId="6" fillId="0" borderId="9" xfId="20" applyNumberFormat="1" applyFont="1" applyBorder="1">
      <alignment/>
      <protection/>
    </xf>
    <xf numFmtId="164" fontId="0" fillId="0" borderId="10" xfId="20" applyFont="1" applyBorder="1" applyAlignment="1">
      <alignment/>
      <protection/>
    </xf>
    <xf numFmtId="166" fontId="1" fillId="0" borderId="0" xfId="20" applyNumberFormat="1" applyFont="1" applyBorder="1" applyAlignment="1">
      <alignment horizontal="right"/>
      <protection/>
    </xf>
    <xf numFmtId="166" fontId="6" fillId="0" borderId="11" xfId="20" applyNumberFormat="1" applyFont="1" applyBorder="1">
      <alignment/>
      <protection/>
    </xf>
    <xf numFmtId="164" fontId="0" fillId="0" borderId="0" xfId="20" applyFill="1" applyAlignment="1">
      <alignment horizontal="center"/>
      <protection/>
    </xf>
    <xf numFmtId="164" fontId="0" fillId="0" borderId="12" xfId="20" applyFont="1" applyFill="1" applyBorder="1" applyAlignment="1">
      <alignment/>
      <protection/>
    </xf>
    <xf numFmtId="166" fontId="0" fillId="0" borderId="13" xfId="20" applyNumberFormat="1" applyFill="1" applyBorder="1">
      <alignment/>
      <protection/>
    </xf>
    <xf numFmtId="164" fontId="0" fillId="0" borderId="13" xfId="20" applyFill="1" applyBorder="1">
      <alignment/>
      <protection/>
    </xf>
    <xf numFmtId="166" fontId="6" fillId="0" borderId="14" xfId="20" applyNumberFormat="1" applyFont="1" applyFill="1" applyBorder="1">
      <alignment/>
      <protection/>
    </xf>
    <xf numFmtId="164" fontId="0" fillId="0" borderId="0" xfId="20" applyFill="1" applyBorder="1">
      <alignment/>
      <protection/>
    </xf>
    <xf numFmtId="164" fontId="0" fillId="0" borderId="0" xfId="20" applyFill="1">
      <alignment/>
      <protection/>
    </xf>
    <xf numFmtId="164" fontId="6" fillId="0" borderId="0" xfId="20" applyFont="1" applyFill="1" applyAlignment="1">
      <alignment horizontal="center"/>
      <protection/>
    </xf>
    <xf numFmtId="164" fontId="6" fillId="0" borderId="4" xfId="20" applyFont="1" applyFill="1" applyBorder="1" applyAlignment="1">
      <alignment/>
      <protection/>
    </xf>
    <xf numFmtId="166" fontId="0" fillId="0" borderId="5" xfId="20" applyNumberFormat="1" applyFill="1" applyBorder="1">
      <alignment/>
      <protection/>
    </xf>
    <xf numFmtId="164" fontId="0" fillId="0" borderId="5" xfId="20" applyFill="1" applyBorder="1">
      <alignment/>
      <protection/>
    </xf>
    <xf numFmtId="166" fontId="6" fillId="0" borderId="6" xfId="20" applyNumberFormat="1" applyFont="1" applyFill="1" applyBorder="1">
      <alignment/>
      <protection/>
    </xf>
    <xf numFmtId="164" fontId="1" fillId="0" borderId="0" xfId="20" applyFont="1" applyFill="1">
      <alignment/>
      <protection/>
    </xf>
    <xf numFmtId="166" fontId="0" fillId="0" borderId="0" xfId="20" applyNumberFormat="1" applyFill="1">
      <alignment/>
      <protection/>
    </xf>
    <xf numFmtId="164" fontId="0" fillId="0" borderId="15" xfId="20" applyFill="1" applyBorder="1">
      <alignment/>
      <protection/>
    </xf>
    <xf numFmtId="164" fontId="4" fillId="0" borderId="0" xfId="20" applyFont="1" applyFill="1" applyAlignment="1">
      <alignment horizontal="center"/>
      <protection/>
    </xf>
    <xf numFmtId="164" fontId="4" fillId="2" borderId="16" xfId="20" applyFont="1" applyFill="1" applyBorder="1">
      <alignment/>
      <protection/>
    </xf>
    <xf numFmtId="166" fontId="8" fillId="2" borderId="14" xfId="20" applyNumberFormat="1" applyFont="1" applyFill="1" applyBorder="1" applyProtection="1">
      <alignment/>
      <protection locked="0"/>
    </xf>
    <xf numFmtId="164" fontId="8" fillId="2" borderId="14" xfId="20" applyFont="1" applyFill="1" applyBorder="1">
      <alignment/>
      <protection/>
    </xf>
    <xf numFmtId="164" fontId="0" fillId="2" borderId="12" xfId="20" applyFill="1" applyBorder="1">
      <alignment/>
      <protection/>
    </xf>
    <xf numFmtId="166" fontId="6" fillId="2" borderId="17" xfId="20" applyNumberFormat="1" applyFont="1" applyFill="1" applyBorder="1">
      <alignment/>
      <protection/>
    </xf>
    <xf numFmtId="166" fontId="6" fillId="2" borderId="0" xfId="20" applyNumberFormat="1" applyFont="1" applyFill="1" applyBorder="1">
      <alignment/>
      <protection/>
    </xf>
    <xf numFmtId="164" fontId="0" fillId="0" borderId="18" xfId="20" applyFill="1" applyBorder="1">
      <alignment/>
      <protection/>
    </xf>
    <xf numFmtId="164" fontId="0" fillId="0" borderId="0" xfId="20" applyFont="1" applyFill="1">
      <alignment/>
      <protection/>
    </xf>
    <xf numFmtId="164" fontId="0" fillId="2" borderId="19" xfId="20" applyFont="1" applyFill="1" applyBorder="1">
      <alignment/>
      <protection/>
    </xf>
    <xf numFmtId="166" fontId="0" fillId="2" borderId="19" xfId="20" applyNumberFormat="1" applyFill="1" applyBorder="1" applyProtection="1">
      <alignment/>
      <protection locked="0"/>
    </xf>
    <xf numFmtId="164" fontId="0" fillId="2" borderId="19" xfId="20" applyFill="1" applyBorder="1">
      <alignment/>
      <protection/>
    </xf>
    <xf numFmtId="164" fontId="0" fillId="2" borderId="20" xfId="20" applyFill="1" applyBorder="1">
      <alignment/>
      <protection/>
    </xf>
    <xf numFmtId="164" fontId="0" fillId="2" borderId="21" xfId="20" applyFill="1" applyBorder="1">
      <alignment/>
      <protection/>
    </xf>
    <xf numFmtId="166" fontId="6" fillId="2" borderId="19" xfId="20" applyNumberFormat="1" applyFont="1" applyFill="1" applyBorder="1">
      <alignment/>
      <protection/>
    </xf>
    <xf numFmtId="164" fontId="0" fillId="0" borderId="0" xfId="20" applyFill="1" applyBorder="1" applyAlignment="1">
      <alignment horizontal="center"/>
      <protection/>
    </xf>
    <xf numFmtId="164" fontId="0" fillId="0" borderId="20" xfId="20" applyFont="1" applyBorder="1">
      <alignment/>
      <protection/>
    </xf>
    <xf numFmtId="166" fontId="0" fillId="0" borderId="21" xfId="20" applyNumberFormat="1" applyBorder="1">
      <alignment/>
      <protection/>
    </xf>
    <xf numFmtId="164" fontId="0" fillId="0" borderId="21" xfId="20" applyBorder="1">
      <alignment/>
      <protection/>
    </xf>
    <xf numFmtId="164" fontId="6" fillId="0" borderId="19" xfId="20" applyFont="1" applyBorder="1">
      <alignment/>
      <protection/>
    </xf>
    <xf numFmtId="164" fontId="0" fillId="0" borderId="1" xfId="20" applyFont="1" applyBorder="1">
      <alignment/>
      <protection/>
    </xf>
    <xf numFmtId="166" fontId="0" fillId="0" borderId="2" xfId="20" applyNumberFormat="1" applyBorder="1">
      <alignment/>
      <protection/>
    </xf>
    <xf numFmtId="164" fontId="0" fillId="0" borderId="3" xfId="20" applyBorder="1">
      <alignment/>
      <protection/>
    </xf>
    <xf numFmtId="164" fontId="0" fillId="0" borderId="4" xfId="20" applyFont="1" applyBorder="1" applyAlignment="1">
      <alignment/>
      <protection/>
    </xf>
    <xf numFmtId="164" fontId="0" fillId="0" borderId="5" xfId="20" applyBorder="1" applyAlignment="1">
      <alignment/>
      <protection/>
    </xf>
    <xf numFmtId="164" fontId="6" fillId="0" borderId="6" xfId="20" applyFont="1" applyBorder="1">
      <alignment/>
      <protection/>
    </xf>
    <xf numFmtId="164" fontId="0" fillId="0" borderId="0" xfId="20" applyFont="1" applyAlignment="1">
      <alignment/>
      <protection/>
    </xf>
    <xf numFmtId="164" fontId="1" fillId="0" borderId="0" xfId="20" applyFont="1" applyAlignment="1">
      <alignment wrapText="1"/>
      <protection/>
    </xf>
    <xf numFmtId="164" fontId="0" fillId="0" borderId="0" xfId="20" applyBorder="1" applyAlignment="1">
      <alignment horizontal="left"/>
      <protection/>
    </xf>
    <xf numFmtId="164" fontId="1" fillId="0" borderId="0" xfId="20" applyFont="1" applyBorder="1" applyAlignment="1">
      <alignment wrapText="1"/>
      <protection/>
    </xf>
    <xf numFmtId="164" fontId="4" fillId="0" borderId="0" xfId="20" applyFont="1" applyAlignment="1">
      <alignment wrapText="1"/>
      <protection/>
    </xf>
    <xf numFmtId="164" fontId="6" fillId="0" borderId="0" xfId="20" applyFont="1">
      <alignment/>
      <protection/>
    </xf>
    <xf numFmtId="164" fontId="8" fillId="0" borderId="22" xfId="20" applyFont="1" applyBorder="1" applyAlignment="1" applyProtection="1">
      <alignment horizontal="center" vertical="center" wrapText="1"/>
      <protection/>
    </xf>
    <xf numFmtId="164" fontId="8" fillId="0" borderId="23" xfId="20" applyFont="1" applyBorder="1" applyAlignment="1" applyProtection="1">
      <alignment horizontal="center" vertical="center" wrapText="1"/>
      <protection/>
    </xf>
    <xf numFmtId="164" fontId="8" fillId="0" borderId="24" xfId="20" applyFont="1" applyBorder="1" applyAlignment="1">
      <alignment horizontal="center" vertical="center" wrapText="1"/>
      <protection/>
    </xf>
    <xf numFmtId="164" fontId="0" fillId="0" borderId="0" xfId="20" applyAlignment="1">
      <alignment horizontal="center" vertical="center"/>
      <protection/>
    </xf>
    <xf numFmtId="164" fontId="0" fillId="0" borderId="25" xfId="20" applyBorder="1" applyAlignment="1" applyProtection="1">
      <alignment horizontal="center"/>
      <protection/>
    </xf>
    <xf numFmtId="164" fontId="0" fillId="0" borderId="11" xfId="20" applyFont="1" applyBorder="1" applyAlignment="1" applyProtection="1">
      <alignment horizontal="center" wrapText="1"/>
      <protection/>
    </xf>
    <xf numFmtId="164" fontId="0" fillId="0" borderId="26" xfId="20" applyBorder="1" applyAlignment="1" applyProtection="1">
      <alignment horizontal="center"/>
      <protection/>
    </xf>
    <xf numFmtId="164" fontId="4" fillId="3" borderId="22" xfId="20" applyFont="1" applyFill="1" applyBorder="1" applyAlignment="1" applyProtection="1">
      <alignment horizontal="left"/>
      <protection/>
    </xf>
    <xf numFmtId="164" fontId="4" fillId="3" borderId="23" xfId="20" applyFont="1" applyFill="1" applyBorder="1" applyAlignment="1" applyProtection="1">
      <alignment wrapText="1"/>
      <protection/>
    </xf>
    <xf numFmtId="166" fontId="4" fillId="3" borderId="24" xfId="20" applyNumberFormat="1" applyFont="1" applyFill="1" applyBorder="1" applyProtection="1">
      <alignment/>
      <protection/>
    </xf>
    <xf numFmtId="164" fontId="6" fillId="4" borderId="27" xfId="20" applyFont="1" applyFill="1" applyBorder="1" applyAlignment="1" applyProtection="1">
      <alignment horizontal="left"/>
      <protection/>
    </xf>
    <xf numFmtId="164" fontId="5" fillId="4" borderId="28" xfId="20" applyFont="1" applyFill="1" applyBorder="1" applyAlignment="1" applyProtection="1">
      <alignment wrapText="1"/>
      <protection/>
    </xf>
    <xf numFmtId="166" fontId="6" fillId="4" borderId="29" xfId="20" applyNumberFormat="1" applyFont="1" applyFill="1" applyBorder="1" applyProtection="1">
      <alignment/>
      <protection/>
    </xf>
    <xf numFmtId="164" fontId="0" fillId="0" borderId="30" xfId="20" applyFont="1" applyBorder="1" applyAlignment="1" applyProtection="1">
      <alignment horizontal="left"/>
      <protection/>
    </xf>
    <xf numFmtId="164" fontId="1" fillId="0" borderId="31" xfId="20" applyFont="1" applyBorder="1" applyAlignment="1" applyProtection="1">
      <alignment wrapText="1"/>
      <protection/>
    </xf>
    <xf numFmtId="166" fontId="0" fillId="0" borderId="32" xfId="20" applyNumberFormat="1" applyFont="1" applyFill="1" applyBorder="1" applyProtection="1">
      <alignment/>
      <protection locked="0"/>
    </xf>
    <xf numFmtId="164" fontId="6" fillId="0" borderId="0" xfId="20" applyFont="1" applyBorder="1" applyAlignment="1" applyProtection="1">
      <alignment horizontal="left"/>
      <protection/>
    </xf>
    <xf numFmtId="164" fontId="5" fillId="0" borderId="0" xfId="20" applyFont="1" applyBorder="1" applyAlignment="1" applyProtection="1">
      <alignment wrapText="1"/>
      <protection/>
    </xf>
    <xf numFmtId="164" fontId="0" fillId="0" borderId="0" xfId="20" applyBorder="1" applyAlignment="1" applyProtection="1">
      <alignment horizontal="left"/>
      <protection/>
    </xf>
    <xf numFmtId="164" fontId="1" fillId="0" borderId="0" xfId="20" applyFont="1" applyBorder="1" applyAlignment="1" applyProtection="1">
      <alignment wrapText="1"/>
      <protection/>
    </xf>
    <xf numFmtId="164" fontId="4" fillId="0" borderId="0" xfId="20" applyFont="1" applyBorder="1" applyAlignment="1" applyProtection="1">
      <alignment horizontal="left"/>
      <protection/>
    </xf>
    <xf numFmtId="164" fontId="4" fillId="0" borderId="0" xfId="20" applyFont="1" applyBorder="1" applyAlignment="1" applyProtection="1">
      <alignment wrapText="1"/>
      <protection/>
    </xf>
    <xf numFmtId="164" fontId="1" fillId="0" borderId="25" xfId="20" applyFont="1" applyBorder="1" applyAlignment="1" applyProtection="1">
      <alignment horizontal="center"/>
      <protection/>
    </xf>
    <xf numFmtId="164" fontId="1" fillId="0" borderId="11" xfId="20" applyFont="1" applyBorder="1" applyAlignment="1" applyProtection="1">
      <alignment horizontal="center" wrapText="1"/>
      <protection/>
    </xf>
    <xf numFmtId="164" fontId="1" fillId="0" borderId="26" xfId="20" applyFont="1" applyBorder="1" applyAlignment="1" applyProtection="1">
      <alignment horizontal="center"/>
      <protection/>
    </xf>
    <xf numFmtId="164" fontId="1" fillId="0" borderId="0" xfId="20" applyFont="1" applyAlignment="1">
      <alignment horizontal="center"/>
      <protection/>
    </xf>
    <xf numFmtId="166" fontId="4" fillId="3" borderId="24" xfId="20" applyNumberFormat="1" applyFont="1" applyFill="1" applyBorder="1" applyAlignment="1" applyProtection="1">
      <alignment horizontal="right"/>
      <protection/>
    </xf>
    <xf numFmtId="164" fontId="4" fillId="3" borderId="30" xfId="20" applyFont="1" applyFill="1" applyBorder="1" applyAlignment="1" applyProtection="1">
      <alignment horizontal="left"/>
      <protection/>
    </xf>
    <xf numFmtId="164" fontId="4" fillId="3" borderId="31" xfId="20" applyFont="1" applyFill="1" applyBorder="1" applyAlignment="1" applyProtection="1">
      <alignment wrapText="1"/>
      <protection/>
    </xf>
    <xf numFmtId="166" fontId="4" fillId="3" borderId="32" xfId="20" applyNumberFormat="1" applyFont="1" applyFill="1" applyBorder="1" applyAlignment="1" applyProtection="1">
      <alignment horizontal="right"/>
      <protection/>
    </xf>
    <xf numFmtId="164" fontId="6" fillId="0" borderId="0" xfId="20" applyFont="1" applyBorder="1" applyAlignment="1">
      <alignment horizontal="left"/>
      <protection/>
    </xf>
    <xf numFmtId="164" fontId="5" fillId="0" borderId="0" xfId="20" applyFont="1" applyBorder="1" applyAlignment="1">
      <alignment wrapText="1"/>
      <protection/>
    </xf>
    <xf numFmtId="164" fontId="0" fillId="0" borderId="0" xfId="20" applyFont="1" applyBorder="1" applyAlignment="1">
      <alignment horizontal="left"/>
      <protection/>
    </xf>
    <xf numFmtId="164" fontId="0" fillId="0" borderId="0" xfId="20" applyAlignment="1">
      <alignment horizontal="left"/>
      <protection/>
    </xf>
    <xf numFmtId="166" fontId="1" fillId="0" borderId="0" xfId="20" applyNumberFormat="1" applyFont="1" applyAlignment="1">
      <alignment wrapText="1"/>
      <protection/>
    </xf>
    <xf numFmtId="164" fontId="5" fillId="0" borderId="0" xfId="20" applyFont="1" applyAlignment="1" applyProtection="1">
      <alignment wrapText="1"/>
      <protection/>
    </xf>
    <xf numFmtId="166" fontId="5" fillId="0" borderId="0" xfId="20" applyNumberFormat="1" applyFont="1" applyAlignment="1" applyProtection="1">
      <alignment wrapText="1"/>
      <protection/>
    </xf>
    <xf numFmtId="164" fontId="6" fillId="0" borderId="0" xfId="20" applyFont="1" applyBorder="1">
      <alignment/>
      <protection/>
    </xf>
    <xf numFmtId="164" fontId="0" fillId="2" borderId="0" xfId="20" applyFont="1" applyFill="1" applyBorder="1" applyAlignment="1" applyProtection="1">
      <alignment horizontal="left"/>
      <protection/>
    </xf>
    <xf numFmtId="164" fontId="1" fillId="2" borderId="0" xfId="20" applyFont="1" applyFill="1" applyBorder="1" applyAlignment="1" applyProtection="1">
      <alignment wrapText="1"/>
      <protection/>
    </xf>
    <xf numFmtId="166" fontId="0" fillId="2" borderId="0" xfId="20" applyNumberFormat="1" applyFont="1" applyFill="1" applyBorder="1" applyProtection="1">
      <alignment/>
      <protection/>
    </xf>
    <xf numFmtId="164" fontId="6" fillId="0" borderId="0" xfId="20" applyFont="1" applyProtection="1">
      <alignment/>
      <protection/>
    </xf>
    <xf numFmtId="164" fontId="4" fillId="0" borderId="0" xfId="20" applyFont="1" applyAlignment="1" applyProtection="1">
      <alignment horizontal="center" wrapText="1"/>
      <protection/>
    </xf>
    <xf numFmtId="166" fontId="5" fillId="0" borderId="0" xfId="20" applyNumberFormat="1" applyFont="1" applyAlignment="1" applyProtection="1">
      <alignment horizontal="center" wrapText="1"/>
      <protection/>
    </xf>
    <xf numFmtId="166" fontId="1" fillId="0" borderId="0" xfId="20" applyNumberFormat="1" applyFont="1" applyBorder="1" applyAlignment="1">
      <alignment wrapText="1"/>
      <protection/>
    </xf>
    <xf numFmtId="164" fontId="0" fillId="0" borderId="0" xfId="20" applyProtection="1">
      <alignment/>
      <protection/>
    </xf>
    <xf numFmtId="164" fontId="1" fillId="0" borderId="0" xfId="20" applyFont="1" applyAlignment="1" applyProtection="1">
      <alignment wrapText="1"/>
      <protection/>
    </xf>
    <xf numFmtId="166" fontId="1" fillId="0" borderId="0" xfId="20" applyNumberFormat="1" applyFont="1" applyAlignment="1" applyProtection="1">
      <alignment wrapText="1"/>
      <protection/>
    </xf>
    <xf numFmtId="164" fontId="0" fillId="0" borderId="22" xfId="20" applyFont="1" applyBorder="1" applyAlignment="1" applyProtection="1">
      <alignment horizontal="center" vertical="center" wrapText="1"/>
      <protection/>
    </xf>
    <xf numFmtId="164" fontId="0" fillId="0" borderId="23" xfId="20" applyFont="1" applyBorder="1" applyAlignment="1" applyProtection="1">
      <alignment horizontal="center" vertical="center" wrapText="1"/>
      <protection/>
    </xf>
    <xf numFmtId="164" fontId="6" fillId="0" borderId="24" xfId="20" applyFont="1" applyBorder="1" applyAlignment="1">
      <alignment horizontal="center" vertical="center" wrapText="1"/>
      <protection/>
    </xf>
    <xf numFmtId="164" fontId="1" fillId="0" borderId="22" xfId="20" applyFont="1" applyBorder="1" applyAlignment="1" applyProtection="1">
      <alignment horizontal="center"/>
      <protection/>
    </xf>
    <xf numFmtId="164" fontId="1" fillId="0" borderId="23" xfId="20" applyFont="1" applyBorder="1" applyAlignment="1" applyProtection="1">
      <alignment horizontal="center" wrapText="1"/>
      <protection/>
    </xf>
    <xf numFmtId="164" fontId="1" fillId="0" borderId="24" xfId="20" applyFont="1" applyBorder="1" applyAlignment="1" applyProtection="1">
      <alignment horizontal="center"/>
      <protection/>
    </xf>
    <xf numFmtId="164" fontId="2" fillId="0" borderId="22" xfId="20" applyFont="1" applyBorder="1" applyAlignment="1" applyProtection="1">
      <alignment horizontal="left" vertical="top"/>
      <protection/>
    </xf>
    <xf numFmtId="164" fontId="2" fillId="0" borderId="23" xfId="20" applyFont="1" applyBorder="1" applyAlignment="1" applyProtection="1">
      <alignment horizontal="left" wrapText="1"/>
      <protection/>
    </xf>
    <xf numFmtId="166" fontId="2" fillId="0" borderId="24" xfId="20" applyNumberFormat="1" applyFont="1" applyBorder="1" applyAlignment="1" applyProtection="1">
      <alignment horizontal="right"/>
      <protection/>
    </xf>
    <xf numFmtId="164" fontId="9" fillId="5" borderId="22" xfId="20" applyFont="1" applyFill="1" applyBorder="1" applyAlignment="1" applyProtection="1">
      <alignment horizontal="left" vertical="top"/>
      <protection/>
    </xf>
    <xf numFmtId="164" fontId="9" fillId="5" borderId="23" xfId="20" applyFont="1" applyFill="1" applyBorder="1" applyAlignment="1" applyProtection="1">
      <alignment wrapText="1"/>
      <protection/>
    </xf>
    <xf numFmtId="166" fontId="9" fillId="5" borderId="24" xfId="20" applyNumberFormat="1" applyFont="1" applyFill="1" applyBorder="1" applyAlignment="1" applyProtection="1">
      <alignment horizontal="right"/>
      <protection/>
    </xf>
    <xf numFmtId="164" fontId="6" fillId="4" borderId="33" xfId="20" applyFont="1" applyFill="1" applyBorder="1" applyAlignment="1" applyProtection="1">
      <alignment horizontal="left" vertical="top"/>
      <protection/>
    </xf>
    <xf numFmtId="164" fontId="6" fillId="4" borderId="6" xfId="20" applyFont="1" applyFill="1" applyBorder="1" applyAlignment="1" applyProtection="1">
      <alignment wrapText="1"/>
      <protection/>
    </xf>
    <xf numFmtId="166" fontId="6" fillId="4" borderId="34" xfId="20" applyNumberFormat="1" applyFont="1" applyFill="1" applyBorder="1" applyAlignment="1" applyProtection="1">
      <alignment horizontal="right"/>
      <protection/>
    </xf>
    <xf numFmtId="164" fontId="0" fillId="2" borderId="35" xfId="20" applyFont="1" applyFill="1" applyBorder="1" applyAlignment="1" applyProtection="1">
      <alignment horizontal="left" vertical="top"/>
      <protection/>
    </xf>
    <xf numFmtId="164" fontId="0" fillId="2" borderId="19" xfId="20" applyFont="1" applyFill="1" applyBorder="1" applyAlignment="1" applyProtection="1">
      <alignment wrapText="1"/>
      <protection/>
    </xf>
    <xf numFmtId="166" fontId="0" fillId="2" borderId="36" xfId="20" applyNumberFormat="1" applyFont="1" applyFill="1" applyBorder="1" applyAlignment="1" applyProtection="1">
      <alignment horizontal="right"/>
      <protection/>
    </xf>
    <xf numFmtId="164" fontId="6" fillId="4" borderId="35" xfId="20" applyFont="1" applyFill="1" applyBorder="1" applyAlignment="1" applyProtection="1">
      <alignment horizontal="left" vertical="top"/>
      <protection/>
    </xf>
    <xf numFmtId="164" fontId="6" fillId="4" borderId="19" xfId="20" applyFont="1" applyFill="1" applyBorder="1" applyAlignment="1" applyProtection="1">
      <alignment wrapText="1"/>
      <protection/>
    </xf>
    <xf numFmtId="166" fontId="6" fillId="4" borderId="36" xfId="20" applyNumberFormat="1" applyFont="1" applyFill="1" applyBorder="1" applyAlignment="1" applyProtection="1">
      <alignment horizontal="right"/>
      <protection/>
    </xf>
    <xf numFmtId="164" fontId="6" fillId="4" borderId="35" xfId="20" applyFont="1" applyFill="1" applyBorder="1" applyAlignment="1" applyProtection="1">
      <alignment horizontal="left" vertical="top"/>
      <protection/>
    </xf>
    <xf numFmtId="164" fontId="0" fillId="2" borderId="25" xfId="20" applyFont="1" applyFill="1" applyBorder="1" applyAlignment="1" applyProtection="1">
      <alignment horizontal="left" vertical="top"/>
      <protection/>
    </xf>
    <xf numFmtId="164" fontId="0" fillId="2" borderId="11" xfId="20" applyFont="1" applyFill="1" applyBorder="1" applyAlignment="1" applyProtection="1">
      <alignment wrapText="1"/>
      <protection/>
    </xf>
    <xf numFmtId="166" fontId="0" fillId="2" borderId="26" xfId="20" applyNumberFormat="1" applyFont="1" applyFill="1" applyBorder="1" applyAlignment="1" applyProtection="1">
      <alignment horizontal="right"/>
      <protection/>
    </xf>
    <xf numFmtId="164" fontId="9" fillId="3" borderId="23" xfId="20" applyFont="1" applyFill="1" applyBorder="1" applyAlignment="1" applyProtection="1">
      <alignment wrapText="1"/>
      <protection/>
    </xf>
    <xf numFmtId="166" fontId="9" fillId="5" borderId="24" xfId="20" applyNumberFormat="1" applyFont="1" applyFill="1" applyBorder="1" applyProtection="1">
      <alignment/>
      <protection/>
    </xf>
    <xf numFmtId="164" fontId="6" fillId="4" borderId="33" xfId="20" applyFont="1" applyFill="1" applyBorder="1" applyAlignment="1" applyProtection="1">
      <alignment horizontal="left" vertical="top"/>
      <protection/>
    </xf>
    <xf numFmtId="164" fontId="6" fillId="4" borderId="6" xfId="20" applyFont="1" applyFill="1" applyBorder="1" applyAlignment="1" applyProtection="1">
      <alignment wrapText="1"/>
      <protection/>
    </xf>
    <xf numFmtId="166" fontId="6" fillId="4" borderId="34" xfId="20" applyNumberFormat="1" applyFont="1" applyFill="1" applyBorder="1" applyProtection="1">
      <alignment/>
      <protection/>
    </xf>
    <xf numFmtId="166" fontId="0" fillId="2" borderId="36" xfId="20" applyNumberFormat="1" applyFont="1" applyFill="1" applyBorder="1" applyProtection="1">
      <alignment/>
      <protection/>
    </xf>
    <xf numFmtId="164" fontId="0" fillId="4" borderId="35" xfId="20" applyFont="1" applyFill="1" applyBorder="1" applyAlignment="1" applyProtection="1">
      <alignment horizontal="left" vertical="top"/>
      <protection/>
    </xf>
    <xf numFmtId="164" fontId="0" fillId="4" borderId="19" xfId="20" applyFont="1" applyFill="1" applyBorder="1" applyAlignment="1" applyProtection="1">
      <alignment wrapText="1"/>
      <protection/>
    </xf>
    <xf numFmtId="166" fontId="0" fillId="4" borderId="36" xfId="20" applyNumberFormat="1" applyFont="1" applyFill="1" applyBorder="1" applyProtection="1">
      <alignment/>
      <protection/>
    </xf>
    <xf numFmtId="164" fontId="0" fillId="2" borderId="37" xfId="20" applyFont="1" applyFill="1" applyBorder="1" applyAlignment="1" applyProtection="1">
      <alignment horizontal="left" vertical="top"/>
      <protection/>
    </xf>
    <xf numFmtId="164" fontId="0" fillId="2" borderId="38" xfId="20" applyFont="1" applyFill="1" applyBorder="1" applyAlignment="1" applyProtection="1">
      <alignment wrapText="1"/>
      <protection/>
    </xf>
    <xf numFmtId="166" fontId="0" fillId="2" borderId="39" xfId="20" applyNumberFormat="1" applyFont="1" applyFill="1" applyBorder="1" applyProtection="1">
      <alignment/>
      <protection/>
    </xf>
    <xf numFmtId="166" fontId="1" fillId="0" borderId="0" xfId="20" applyNumberFormat="1" applyFont="1" applyAlignment="1">
      <alignment wrapText="1"/>
      <protection/>
    </xf>
    <xf numFmtId="164" fontId="2" fillId="0" borderId="0" xfId="20" applyFont="1" applyProtection="1">
      <alignment/>
      <protection/>
    </xf>
    <xf numFmtId="164" fontId="2" fillId="0" borderId="0" xfId="20" applyFont="1" applyAlignment="1" applyProtection="1">
      <alignment horizontal="center" wrapText="1"/>
      <protection/>
    </xf>
    <xf numFmtId="164" fontId="3" fillId="0" borderId="0" xfId="20" applyFont="1">
      <alignment/>
      <protection/>
    </xf>
    <xf numFmtId="164" fontId="0" fillId="0" borderId="0" xfId="20" applyBorder="1" applyProtection="1">
      <alignment/>
      <protection/>
    </xf>
    <xf numFmtId="164" fontId="6" fillId="0" borderId="22" xfId="20" applyFont="1" applyBorder="1" applyAlignment="1" applyProtection="1">
      <alignment horizontal="center" vertical="center" wrapText="1"/>
      <protection/>
    </xf>
    <xf numFmtId="164" fontId="6" fillId="0" borderId="23" xfId="20" applyFont="1" applyBorder="1" applyAlignment="1" applyProtection="1">
      <alignment horizontal="center" vertical="center" wrapText="1"/>
      <protection/>
    </xf>
    <xf numFmtId="164" fontId="1" fillId="0" borderId="30" xfId="20" applyFont="1" applyBorder="1" applyAlignment="1" applyProtection="1">
      <alignment horizontal="center"/>
      <protection/>
    </xf>
    <xf numFmtId="164" fontId="1" fillId="0" borderId="31" xfId="20" applyFont="1" applyBorder="1" applyAlignment="1" applyProtection="1">
      <alignment horizontal="center" wrapText="1"/>
      <protection/>
    </xf>
    <xf numFmtId="164" fontId="1" fillId="0" borderId="32" xfId="20" applyFont="1" applyBorder="1" applyAlignment="1" applyProtection="1">
      <alignment horizontal="center"/>
      <protection/>
    </xf>
    <xf numFmtId="164" fontId="1" fillId="0" borderId="0" xfId="20" applyFont="1">
      <alignment/>
      <protection/>
    </xf>
    <xf numFmtId="164" fontId="6" fillId="0" borderId="22" xfId="20" applyFont="1" applyBorder="1" applyAlignment="1" applyProtection="1">
      <alignment horizontal="center"/>
      <protection/>
    </xf>
    <xf numFmtId="164" fontId="6" fillId="0" borderId="23" xfId="20" applyFont="1" applyBorder="1" applyAlignment="1" applyProtection="1">
      <alignment horizontal="left" wrapText="1"/>
      <protection/>
    </xf>
    <xf numFmtId="166" fontId="6" fillId="0" borderId="24" xfId="20" applyNumberFormat="1" applyFont="1" applyBorder="1" applyAlignment="1" applyProtection="1">
      <alignment horizontal="right"/>
      <protection/>
    </xf>
    <xf numFmtId="164" fontId="9" fillId="5" borderId="22" xfId="20" applyFont="1" applyFill="1" applyBorder="1" applyAlignment="1" applyProtection="1">
      <alignment horizontal="left"/>
      <protection/>
    </xf>
    <xf numFmtId="166" fontId="9" fillId="5" borderId="24" xfId="20" applyNumberFormat="1" applyFont="1" applyFill="1" applyBorder="1" applyAlignment="1" applyProtection="1">
      <alignment horizontal="right"/>
      <protection/>
    </xf>
    <xf numFmtId="164" fontId="0" fillId="2" borderId="0" xfId="20" applyFill="1" applyBorder="1">
      <alignment/>
      <protection/>
    </xf>
    <xf numFmtId="164" fontId="6" fillId="4" borderId="6" xfId="20" applyFont="1" applyFill="1" applyBorder="1" applyAlignment="1" applyProtection="1">
      <alignment horizontal="left"/>
      <protection/>
    </xf>
    <xf numFmtId="166" fontId="6" fillId="4" borderId="6" xfId="20" applyNumberFormat="1" applyFont="1" applyFill="1" applyBorder="1" applyAlignment="1" applyProtection="1">
      <alignment horizontal="right"/>
      <protection/>
    </xf>
    <xf numFmtId="164" fontId="0" fillId="0" borderId="19" xfId="20" applyFont="1" applyBorder="1" applyAlignment="1" applyProtection="1">
      <alignment horizontal="left"/>
      <protection/>
    </xf>
    <xf numFmtId="164" fontId="0" fillId="0" borderId="19" xfId="20" applyFont="1" applyBorder="1" applyAlignment="1" applyProtection="1">
      <alignment wrapText="1"/>
      <protection/>
    </xf>
    <xf numFmtId="166" fontId="0" fillId="0" borderId="19" xfId="20" applyNumberFormat="1" applyFont="1" applyFill="1" applyBorder="1" applyAlignment="1" applyProtection="1">
      <alignment horizontal="right"/>
      <protection/>
    </xf>
    <xf numFmtId="164" fontId="6" fillId="4" borderId="19" xfId="20" applyFont="1" applyFill="1" applyBorder="1" applyAlignment="1" applyProtection="1">
      <alignment horizontal="left"/>
      <protection/>
    </xf>
    <xf numFmtId="164" fontId="6" fillId="4" borderId="19" xfId="20" applyFont="1" applyFill="1" applyBorder="1" applyAlignment="1" applyProtection="1">
      <alignment wrapText="1"/>
      <protection/>
    </xf>
    <xf numFmtId="166" fontId="6" fillId="4" borderId="19" xfId="20" applyNumberFormat="1" applyFont="1" applyFill="1" applyBorder="1" applyAlignment="1" applyProtection="1">
      <alignment horizontal="right"/>
      <protection/>
    </xf>
    <xf numFmtId="166" fontId="0" fillId="0" borderId="0" xfId="20" applyNumberFormat="1" applyFont="1" applyFill="1" applyBorder="1" applyProtection="1">
      <alignment/>
      <protection/>
    </xf>
    <xf numFmtId="164" fontId="6" fillId="4" borderId="19" xfId="20" applyFont="1" applyFill="1" applyBorder="1" applyAlignment="1" applyProtection="1">
      <alignment horizontal="left"/>
      <protection/>
    </xf>
    <xf numFmtId="166" fontId="6" fillId="4" borderId="19" xfId="20" applyNumberFormat="1" applyFont="1" applyFill="1" applyBorder="1" applyAlignment="1" applyProtection="1">
      <alignment horizontal="right"/>
      <protection/>
    </xf>
    <xf numFmtId="164" fontId="0" fillId="0" borderId="19" xfId="20" applyFont="1" applyFill="1" applyBorder="1" applyAlignment="1" applyProtection="1">
      <alignment horizontal="left"/>
      <protection/>
    </xf>
    <xf numFmtId="164" fontId="0" fillId="0" borderId="19" xfId="20" applyFont="1" applyFill="1" applyBorder="1" applyAlignment="1" applyProtection="1">
      <alignment wrapText="1"/>
      <protection/>
    </xf>
    <xf numFmtId="166" fontId="0" fillId="0" borderId="19" xfId="20" applyNumberFormat="1" applyFont="1" applyFill="1" applyBorder="1" applyAlignment="1" applyProtection="1">
      <alignment horizontal="right"/>
      <protection/>
    </xf>
    <xf numFmtId="164" fontId="0" fillId="4" borderId="19" xfId="20" applyFont="1" applyFill="1" applyBorder="1" applyAlignment="1" applyProtection="1">
      <alignment horizontal="left"/>
      <protection/>
    </xf>
    <xf numFmtId="164" fontId="0" fillId="0" borderId="19" xfId="20" applyFont="1" applyBorder="1" applyAlignment="1" applyProtection="1">
      <alignment horizontal="left"/>
      <protection/>
    </xf>
    <xf numFmtId="164" fontId="6" fillId="4" borderId="19" xfId="20" applyFont="1" applyFill="1" applyBorder="1" applyAlignment="1" applyProtection="1">
      <alignment horizontal="left" wrapText="1"/>
      <protection/>
    </xf>
    <xf numFmtId="166" fontId="6" fillId="4" borderId="19" xfId="20" applyNumberFormat="1" applyFont="1" applyFill="1" applyBorder="1" applyAlignment="1" applyProtection="1">
      <alignment horizontal="right" wrapText="1"/>
      <protection/>
    </xf>
    <xf numFmtId="164" fontId="0" fillId="0" borderId="3" xfId="20" applyFont="1" applyBorder="1" applyAlignment="1" applyProtection="1">
      <alignment horizontal="left"/>
      <protection/>
    </xf>
    <xf numFmtId="164" fontId="0" fillId="0" borderId="3" xfId="20" applyFont="1" applyBorder="1" applyAlignment="1" applyProtection="1">
      <alignment wrapText="1"/>
      <protection/>
    </xf>
    <xf numFmtId="166" fontId="0" fillId="0" borderId="3" xfId="20" applyNumberFormat="1" applyFont="1" applyFill="1" applyBorder="1" applyAlignment="1" applyProtection="1">
      <alignment horizontal="right"/>
      <protection/>
    </xf>
    <xf numFmtId="164" fontId="0" fillId="0" borderId="19" xfId="20" applyFont="1" applyFill="1" applyBorder="1" applyAlignment="1" applyProtection="1">
      <alignment horizontal="left"/>
      <protection/>
    </xf>
    <xf numFmtId="164" fontId="1" fillId="0" borderId="19" xfId="20" applyFont="1" applyBorder="1" applyAlignment="1">
      <alignment wrapText="1"/>
      <protection/>
    </xf>
    <xf numFmtId="164" fontId="5" fillId="0" borderId="0" xfId="20" applyFont="1" applyAlignment="1" applyProtection="1">
      <alignment horizontal="center" wrapText="1"/>
      <protection/>
    </xf>
    <xf numFmtId="164" fontId="0" fillId="0" borderId="3" xfId="20" applyFont="1" applyBorder="1" applyAlignment="1" applyProtection="1">
      <alignment horizontal="center" vertical="center" wrapText="1"/>
      <protection/>
    </xf>
    <xf numFmtId="164" fontId="1" fillId="0" borderId="3" xfId="20" applyFont="1" applyBorder="1" applyAlignment="1" applyProtection="1">
      <alignment horizontal="center" vertical="center" wrapText="1"/>
      <protection/>
    </xf>
    <xf numFmtId="164" fontId="7" fillId="0" borderId="19" xfId="20" applyFont="1" applyBorder="1" applyAlignment="1">
      <alignment horizontal="center" vertical="center" wrapText="1"/>
      <protection/>
    </xf>
    <xf numFmtId="164" fontId="0" fillId="2" borderId="0" xfId="20" applyFill="1">
      <alignment/>
      <protection/>
    </xf>
    <xf numFmtId="164" fontId="1" fillId="0" borderId="19" xfId="20" applyFont="1" applyBorder="1" applyAlignment="1" applyProtection="1">
      <alignment horizontal="center"/>
      <protection/>
    </xf>
    <xf numFmtId="164" fontId="1" fillId="0" borderId="19" xfId="20" applyFont="1" applyBorder="1" applyAlignment="1" applyProtection="1">
      <alignment horizontal="center" wrapText="1"/>
      <protection/>
    </xf>
    <xf numFmtId="164" fontId="10" fillId="6" borderId="19" xfId="20" applyFont="1" applyFill="1" applyBorder="1" applyAlignment="1" applyProtection="1">
      <alignment horizontal="left"/>
      <protection/>
    </xf>
    <xf numFmtId="164" fontId="11" fillId="6" borderId="19" xfId="20" applyFont="1" applyFill="1" applyBorder="1" applyAlignment="1" applyProtection="1">
      <alignment wrapText="1"/>
      <protection/>
    </xf>
    <xf numFmtId="166" fontId="10" fillId="6" borderId="19" xfId="20" applyNumberFormat="1" applyFont="1" applyFill="1" applyBorder="1" applyProtection="1">
      <alignment/>
      <protection/>
    </xf>
    <xf numFmtId="164" fontId="6" fillId="7" borderId="40" xfId="20" applyFont="1" applyFill="1" applyBorder="1" applyAlignment="1" applyProtection="1">
      <alignment horizontal="left"/>
      <protection/>
    </xf>
    <xf numFmtId="164" fontId="5" fillId="7" borderId="40" xfId="20" applyFont="1" applyFill="1" applyBorder="1" applyAlignment="1" applyProtection="1">
      <alignment wrapText="1"/>
      <protection/>
    </xf>
    <xf numFmtId="166" fontId="6" fillId="7" borderId="40" xfId="20" applyNumberFormat="1" applyFont="1" applyFill="1" applyBorder="1" applyProtection="1">
      <alignment/>
      <protection/>
    </xf>
    <xf numFmtId="164" fontId="0" fillId="0" borderId="14" xfId="20" applyFont="1" applyBorder="1" applyAlignment="1" applyProtection="1">
      <alignment horizontal="left"/>
      <protection/>
    </xf>
    <xf numFmtId="164" fontId="1" fillId="0" borderId="14" xfId="20" applyFont="1" applyBorder="1" applyAlignment="1" applyProtection="1">
      <alignment wrapText="1"/>
      <protection/>
    </xf>
    <xf numFmtId="166" fontId="0" fillId="0" borderId="14" xfId="20" applyNumberFormat="1" applyFont="1" applyFill="1" applyBorder="1" applyProtection="1">
      <alignment/>
      <protection/>
    </xf>
    <xf numFmtId="164" fontId="6" fillId="7" borderId="14" xfId="20" applyFont="1" applyFill="1" applyBorder="1" applyAlignment="1" applyProtection="1">
      <alignment horizontal="left"/>
      <protection/>
    </xf>
    <xf numFmtId="164" fontId="5" fillId="7" borderId="14" xfId="20" applyFont="1" applyFill="1" applyBorder="1" applyAlignment="1" applyProtection="1">
      <alignment wrapText="1"/>
      <protection/>
    </xf>
    <xf numFmtId="166" fontId="6" fillId="7" borderId="14" xfId="20" applyNumberFormat="1" applyFont="1" applyFill="1" applyBorder="1" applyProtection="1">
      <alignment/>
      <protection/>
    </xf>
    <xf numFmtId="164" fontId="6" fillId="7" borderId="14" xfId="20" applyFont="1" applyFill="1" applyBorder="1" applyAlignment="1" applyProtection="1">
      <alignment horizontal="left"/>
      <protection/>
    </xf>
    <xf numFmtId="164" fontId="5" fillId="7" borderId="14" xfId="20" applyFont="1" applyFill="1" applyBorder="1" applyAlignment="1" applyProtection="1">
      <alignment wrapText="1"/>
      <protection/>
    </xf>
    <xf numFmtId="166" fontId="6" fillId="7" borderId="14" xfId="20" applyNumberFormat="1" applyFont="1" applyFill="1" applyBorder="1" applyProtection="1">
      <alignment/>
      <protection/>
    </xf>
    <xf numFmtId="164" fontId="0" fillId="7" borderId="14" xfId="20" applyFont="1" applyFill="1" applyBorder="1" applyAlignment="1" applyProtection="1">
      <alignment horizontal="left"/>
      <protection/>
    </xf>
    <xf numFmtId="166" fontId="0" fillId="7" borderId="14" xfId="20" applyNumberFormat="1" applyFont="1" applyFill="1" applyBorder="1" applyProtection="1">
      <alignment/>
      <protection/>
    </xf>
    <xf numFmtId="164" fontId="0" fillId="0" borderId="14" xfId="20" applyFont="1" applyBorder="1" applyAlignment="1" applyProtection="1">
      <alignment horizontal="left"/>
      <protection/>
    </xf>
    <xf numFmtId="164" fontId="0" fillId="0" borderId="41" xfId="20" applyFont="1" applyBorder="1" applyAlignment="1" applyProtection="1">
      <alignment horizontal="left"/>
      <protection/>
    </xf>
    <xf numFmtId="164" fontId="1" fillId="0" borderId="41" xfId="20" applyFont="1" applyBorder="1" applyAlignment="1" applyProtection="1">
      <alignment wrapText="1"/>
      <protection/>
    </xf>
    <xf numFmtId="166" fontId="0" fillId="0" borderId="41" xfId="20" applyNumberFormat="1" applyFont="1" applyFill="1" applyBorder="1" applyProtection="1">
      <alignment/>
      <protection/>
    </xf>
    <xf numFmtId="164" fontId="0" fillId="0" borderId="42" xfId="20" applyFont="1" applyBorder="1" applyAlignment="1" applyProtection="1">
      <alignment horizontal="left"/>
      <protection/>
    </xf>
    <xf numFmtId="164" fontId="1" fillId="0" borderId="42" xfId="20" applyFont="1" applyBorder="1" applyAlignment="1" applyProtection="1">
      <alignment wrapText="1"/>
      <protection/>
    </xf>
    <xf numFmtId="166" fontId="0" fillId="0" borderId="42" xfId="20" applyNumberFormat="1" applyFont="1" applyFill="1" applyBorder="1" applyProtection="1">
      <alignment/>
      <protection/>
    </xf>
    <xf numFmtId="164" fontId="2" fillId="0" borderId="0" xfId="20" applyFont="1" applyBorder="1" applyAlignment="1" applyProtection="1">
      <alignment horizontal="center"/>
      <protection/>
    </xf>
    <xf numFmtId="164" fontId="0" fillId="0" borderId="27" xfId="20" applyFont="1" applyBorder="1" applyAlignment="1" applyProtection="1">
      <alignment horizontal="center" vertical="center" wrapText="1"/>
      <protection/>
    </xf>
    <xf numFmtId="164" fontId="6" fillId="0" borderId="28" xfId="20" applyFont="1" applyBorder="1" applyAlignment="1" applyProtection="1">
      <alignment horizontal="center" vertical="center" wrapText="1"/>
      <protection/>
    </xf>
    <xf numFmtId="164" fontId="6" fillId="0" borderId="28" xfId="20" applyFont="1" applyBorder="1" applyAlignment="1">
      <alignment horizontal="center" vertical="center" wrapText="1"/>
      <protection/>
    </xf>
    <xf numFmtId="164" fontId="6" fillId="0" borderId="28" xfId="20" applyFont="1" applyBorder="1" applyAlignment="1">
      <alignment horizontal="center" wrapText="1"/>
      <protection/>
    </xf>
    <xf numFmtId="164" fontId="6" fillId="0" borderId="29" xfId="20" applyFont="1" applyBorder="1" applyAlignment="1">
      <alignment horizontal="center" wrapText="1"/>
      <protection/>
    </xf>
    <xf numFmtId="164" fontId="1" fillId="0" borderId="37" xfId="20" applyFont="1" applyBorder="1" applyAlignment="1" applyProtection="1">
      <alignment horizontal="center"/>
      <protection/>
    </xf>
    <xf numFmtId="164" fontId="1" fillId="0" borderId="38" xfId="20" applyFont="1" applyBorder="1" applyAlignment="1" applyProtection="1">
      <alignment horizontal="center" wrapText="1"/>
      <protection/>
    </xf>
    <xf numFmtId="164" fontId="1" fillId="0" borderId="38" xfId="20" applyFont="1" applyBorder="1" applyAlignment="1" applyProtection="1">
      <alignment horizontal="center"/>
      <protection/>
    </xf>
    <xf numFmtId="164" fontId="1" fillId="0" borderId="38" xfId="20" applyFont="1" applyBorder="1" applyAlignment="1">
      <alignment horizontal="center"/>
      <protection/>
    </xf>
    <xf numFmtId="164" fontId="1" fillId="0" borderId="39" xfId="20" applyFont="1" applyBorder="1" applyAlignment="1">
      <alignment horizontal="center"/>
      <protection/>
    </xf>
    <xf numFmtId="164" fontId="0" fillId="0" borderId="0" xfId="20" applyAlignment="1">
      <alignment wrapText="1"/>
      <protection/>
    </xf>
    <xf numFmtId="166" fontId="6" fillId="0" borderId="23" xfId="20" applyNumberFormat="1" applyFont="1" applyBorder="1" applyAlignment="1" applyProtection="1">
      <alignment/>
      <protection/>
    </xf>
    <xf numFmtId="166" fontId="6" fillId="0" borderId="23" xfId="20" applyNumberFormat="1" applyFont="1" applyBorder="1" applyAlignment="1">
      <alignment/>
      <protection/>
    </xf>
    <xf numFmtId="166" fontId="6" fillId="0" borderId="24" xfId="20" applyNumberFormat="1" applyFont="1" applyBorder="1" applyAlignment="1">
      <alignment/>
      <protection/>
    </xf>
    <xf numFmtId="164" fontId="10" fillId="8" borderId="22" xfId="20" applyFont="1" applyFill="1" applyBorder="1" applyAlignment="1" applyProtection="1">
      <alignment horizontal="left"/>
      <protection/>
    </xf>
    <xf numFmtId="164" fontId="10" fillId="8" borderId="23" xfId="20" applyFont="1" applyFill="1" applyBorder="1" applyAlignment="1" applyProtection="1">
      <alignment wrapText="1"/>
      <protection/>
    </xf>
    <xf numFmtId="166" fontId="10" fillId="8" borderId="23" xfId="20" applyNumberFormat="1" applyFont="1" applyFill="1" applyBorder="1" applyAlignment="1" applyProtection="1">
      <alignment horizontal="right"/>
      <protection/>
    </xf>
    <xf numFmtId="166" fontId="10" fillId="8" borderId="23" xfId="20" applyNumberFormat="1" applyFont="1" applyFill="1" applyBorder="1">
      <alignment/>
      <protection/>
    </xf>
    <xf numFmtId="166" fontId="10" fillId="8" borderId="24" xfId="20" applyNumberFormat="1" applyFont="1" applyFill="1" applyBorder="1">
      <alignment/>
      <protection/>
    </xf>
    <xf numFmtId="164" fontId="0" fillId="2" borderId="33" xfId="20" applyFont="1" applyFill="1" applyBorder="1" applyAlignment="1" applyProtection="1">
      <alignment horizontal="left"/>
      <protection/>
    </xf>
    <xf numFmtId="164" fontId="0" fillId="2" borderId="6" xfId="20" applyFont="1" applyFill="1" applyBorder="1" applyAlignment="1" applyProtection="1">
      <alignment wrapText="1"/>
      <protection/>
    </xf>
    <xf numFmtId="166" fontId="0" fillId="2" borderId="6" xfId="20" applyNumberFormat="1" applyFont="1" applyFill="1" applyBorder="1" applyAlignment="1" applyProtection="1">
      <alignment horizontal="right"/>
      <protection/>
    </xf>
    <xf numFmtId="166" fontId="0" fillId="0" borderId="6" xfId="20" applyNumberFormat="1" applyBorder="1">
      <alignment/>
      <protection/>
    </xf>
    <xf numFmtId="166" fontId="0" fillId="0" borderId="34" xfId="20" applyNumberFormat="1" applyBorder="1">
      <alignment/>
      <protection/>
    </xf>
    <xf numFmtId="164" fontId="6" fillId="0" borderId="0" xfId="20" applyFont="1" applyAlignment="1" applyProtection="1">
      <alignment horizontal="center" vertical="center" wrapText="1"/>
      <protection/>
    </xf>
    <xf numFmtId="166" fontId="6" fillId="0" borderId="0" xfId="20" applyNumberFormat="1" applyFont="1" applyAlignment="1" applyProtection="1">
      <alignment horizontal="center" vertical="center" wrapText="1"/>
      <protection/>
    </xf>
    <xf numFmtId="164" fontId="6" fillId="0" borderId="0" xfId="20" applyFont="1" applyAlignment="1">
      <alignment horizontal="center" vertical="center"/>
      <protection/>
    </xf>
    <xf numFmtId="164" fontId="0" fillId="2" borderId="35" xfId="20" applyFont="1" applyFill="1" applyBorder="1" applyAlignment="1" applyProtection="1">
      <alignment horizontal="left"/>
      <protection/>
    </xf>
    <xf numFmtId="166" fontId="0" fillId="2" borderId="19" xfId="20" applyNumberFormat="1" applyFont="1" applyFill="1" applyBorder="1" applyAlignment="1" applyProtection="1">
      <alignment horizontal="right"/>
      <protection/>
    </xf>
    <xf numFmtId="166" fontId="0" fillId="0" borderId="19" xfId="20" applyNumberFormat="1" applyBorder="1">
      <alignment/>
      <protection/>
    </xf>
    <xf numFmtId="166" fontId="0" fillId="0" borderId="36" xfId="20" applyNumberFormat="1" applyBorder="1">
      <alignment/>
      <protection/>
    </xf>
    <xf numFmtId="164" fontId="0" fillId="2" borderId="43" xfId="20" applyFont="1" applyFill="1" applyBorder="1" applyAlignment="1" applyProtection="1">
      <alignment horizontal="left"/>
      <protection/>
    </xf>
    <xf numFmtId="164" fontId="0" fillId="2" borderId="3" xfId="20" applyFont="1" applyFill="1" applyBorder="1" applyAlignment="1" applyProtection="1">
      <alignment wrapText="1"/>
      <protection/>
    </xf>
    <xf numFmtId="166" fontId="0" fillId="2" borderId="3" xfId="20" applyNumberFormat="1" applyFont="1" applyFill="1" applyBorder="1" applyAlignment="1" applyProtection="1">
      <alignment horizontal="right"/>
      <protection/>
    </xf>
    <xf numFmtId="166" fontId="0" fillId="0" borderId="3" xfId="20" applyNumberFormat="1" applyBorder="1">
      <alignment/>
      <protection/>
    </xf>
    <xf numFmtId="166" fontId="0" fillId="0" borderId="44" xfId="20" applyNumberFormat="1" applyBorder="1">
      <alignment/>
      <protection/>
    </xf>
    <xf numFmtId="166" fontId="10" fillId="8" borderId="23" xfId="20" applyNumberFormat="1" applyFont="1" applyFill="1" applyBorder="1" applyProtection="1">
      <alignment/>
      <protection/>
    </xf>
    <xf numFmtId="166" fontId="10" fillId="8" borderId="23" xfId="15" applyNumberFormat="1" applyFont="1" applyFill="1" applyBorder="1" applyAlignment="1" applyProtection="1">
      <alignment/>
      <protection/>
    </xf>
    <xf numFmtId="166" fontId="0" fillId="2" borderId="6" xfId="20" applyNumberFormat="1" applyFont="1" applyFill="1" applyBorder="1" applyProtection="1">
      <alignment/>
      <protection/>
    </xf>
    <xf numFmtId="164" fontId="0" fillId="2" borderId="37" xfId="20" applyFont="1" applyFill="1" applyBorder="1" applyAlignment="1" applyProtection="1">
      <alignment horizontal="left"/>
      <protection/>
    </xf>
    <xf numFmtId="166" fontId="0" fillId="2" borderId="38" xfId="20" applyNumberFormat="1" applyFont="1" applyFill="1" applyBorder="1" applyProtection="1">
      <alignment/>
      <protection/>
    </xf>
    <xf numFmtId="166" fontId="0" fillId="0" borderId="38" xfId="20" applyNumberFormat="1" applyBorder="1">
      <alignment/>
      <protection/>
    </xf>
    <xf numFmtId="166" fontId="0" fillId="0" borderId="39" xfId="20" applyNumberFormat="1" applyBorder="1">
      <alignment/>
      <protection/>
    </xf>
    <xf numFmtId="164" fontId="0" fillId="2" borderId="0" xfId="20" applyFont="1" applyFill="1" applyBorder="1" applyAlignment="1" applyProtection="1">
      <alignment wrapText="1"/>
      <protection/>
    </xf>
    <xf numFmtId="166" fontId="0" fillId="0" borderId="0" xfId="20" applyNumberFormat="1" applyBorder="1">
      <alignment/>
      <protection/>
    </xf>
    <xf numFmtId="164" fontId="0" fillId="0" borderId="22" xfId="20" applyBorder="1" applyAlignment="1">
      <alignment horizontal="left"/>
      <protection/>
    </xf>
    <xf numFmtId="164" fontId="10" fillId="0" borderId="23" xfId="20" applyFont="1" applyBorder="1" applyAlignment="1">
      <alignment wrapText="1"/>
      <protection/>
    </xf>
    <xf numFmtId="164" fontId="6" fillId="0" borderId="23" xfId="20" applyFont="1" applyBorder="1" applyAlignment="1">
      <alignment horizontal="center" vertical="center" wrapText="1"/>
      <protection/>
    </xf>
    <xf numFmtId="164" fontId="6" fillId="0" borderId="23" xfId="20" applyFont="1" applyBorder="1" applyAlignment="1">
      <alignment horizontal="center" wrapText="1"/>
      <protection/>
    </xf>
    <xf numFmtId="164" fontId="6" fillId="0" borderId="24" xfId="20" applyFont="1" applyBorder="1" applyAlignment="1">
      <alignment horizontal="center" wrapText="1"/>
      <protection/>
    </xf>
    <xf numFmtId="164" fontId="0" fillId="0" borderId="0" xfId="20" applyAlignment="1">
      <alignment horizontal="right"/>
      <protection/>
    </xf>
    <xf numFmtId="164" fontId="6" fillId="0" borderId="25" xfId="20" applyFont="1" applyBorder="1" applyAlignment="1">
      <alignment horizontal="left"/>
      <protection/>
    </xf>
    <xf numFmtId="164" fontId="10" fillId="0" borderId="11" xfId="20" applyFont="1" applyBorder="1" applyAlignment="1">
      <alignment wrapText="1"/>
      <protection/>
    </xf>
    <xf numFmtId="166" fontId="6" fillId="0" borderId="11" xfId="20" applyNumberFormat="1" applyFont="1" applyBorder="1" applyAlignment="1">
      <alignment wrapText="1"/>
      <protection/>
    </xf>
    <xf numFmtId="166" fontId="6" fillId="0" borderId="26" xfId="20" applyNumberFormat="1" applyFont="1" applyBorder="1">
      <alignment/>
      <protection/>
    </xf>
    <xf numFmtId="164" fontId="0" fillId="0" borderId="6" xfId="20" applyBorder="1">
      <alignment/>
      <protection/>
    </xf>
    <xf numFmtId="166" fontId="0" fillId="0" borderId="6" xfId="20" applyNumberFormat="1" applyBorder="1" applyAlignment="1">
      <alignment horizontal="right"/>
      <protection/>
    </xf>
    <xf numFmtId="166" fontId="0" fillId="2" borderId="19" xfId="20" applyNumberFormat="1" applyFont="1" applyFill="1" applyBorder="1" applyProtection="1">
      <alignment/>
      <protection/>
    </xf>
    <xf numFmtId="166" fontId="0" fillId="0" borderId="19" xfId="20" applyNumberFormat="1" applyBorder="1" applyAlignment="1">
      <alignment horizontal="right"/>
      <protection/>
    </xf>
    <xf numFmtId="166" fontId="0" fillId="2" borderId="3" xfId="20" applyNumberFormat="1" applyFont="1" applyFill="1" applyBorder="1" applyProtection="1">
      <alignment/>
      <protection/>
    </xf>
    <xf numFmtId="164" fontId="0" fillId="0" borderId="0" xfId="20" applyFont="1" applyProtection="1">
      <alignment/>
      <protection/>
    </xf>
    <xf numFmtId="164" fontId="1" fillId="0" borderId="0" xfId="20" applyFont="1" applyAlignment="1" applyProtection="1">
      <alignment horizontal="center" wrapText="1"/>
      <protection/>
    </xf>
    <xf numFmtId="164" fontId="0" fillId="0" borderId="0" xfId="20" applyFont="1" applyBorder="1" applyAlignment="1" applyProtection="1">
      <alignment/>
      <protection/>
    </xf>
    <xf numFmtId="164" fontId="0" fillId="0" borderId="0" xfId="20" applyFont="1" applyBorder="1" applyAlignment="1" applyProtection="1">
      <alignment/>
      <protection locked="0"/>
    </xf>
    <xf numFmtId="164" fontId="0" fillId="0" borderId="0" xfId="20" applyFont="1" applyAlignment="1" applyProtection="1">
      <alignment/>
      <protection/>
    </xf>
    <xf numFmtId="164" fontId="0" fillId="0" borderId="0" xfId="20" applyAlignment="1" applyProtection="1">
      <alignment/>
      <protection/>
    </xf>
    <xf numFmtId="164" fontId="0" fillId="0" borderId="0" xfId="20" applyBorder="1" applyAlignment="1">
      <alignment horizontal="center" vertical="center"/>
      <protection/>
    </xf>
    <xf numFmtId="168" fontId="0" fillId="0" borderId="0" xfId="15" applyNumberFormat="1" applyFont="1" applyFill="1" applyBorder="1" applyAlignment="1" applyProtection="1">
      <alignment horizontal="center" vertical="center"/>
      <protection/>
    </xf>
    <xf numFmtId="164" fontId="1" fillId="0" borderId="0" xfId="20" applyFont="1" applyBorder="1" applyAlignment="1">
      <alignment horizontal="center"/>
      <protection/>
    </xf>
    <xf numFmtId="164" fontId="10" fillId="9" borderId="22" xfId="20" applyFont="1" applyFill="1" applyBorder="1" applyAlignment="1" applyProtection="1">
      <alignment horizontal="left" wrapText="1"/>
      <protection/>
    </xf>
    <xf numFmtId="164" fontId="10" fillId="9" borderId="23" xfId="20" applyFont="1" applyFill="1" applyBorder="1" applyAlignment="1" applyProtection="1">
      <alignment wrapText="1"/>
      <protection/>
    </xf>
    <xf numFmtId="166" fontId="10" fillId="9" borderId="24" xfId="20" applyNumberFormat="1" applyFont="1" applyFill="1" applyBorder="1" applyProtection="1">
      <alignment/>
      <protection/>
    </xf>
    <xf numFmtId="164" fontId="10" fillId="10" borderId="22" xfId="20" applyFont="1" applyFill="1" applyBorder="1" applyAlignment="1" applyProtection="1">
      <alignment horizontal="left" wrapText="1"/>
      <protection/>
    </xf>
    <xf numFmtId="164" fontId="10" fillId="10" borderId="23" xfId="20" applyFont="1" applyFill="1" applyBorder="1" applyAlignment="1" applyProtection="1">
      <alignment wrapText="1"/>
      <protection/>
    </xf>
    <xf numFmtId="166" fontId="10" fillId="10" borderId="24" xfId="20" applyNumberFormat="1" applyFont="1" applyFill="1" applyBorder="1" applyProtection="1">
      <alignment/>
      <protection/>
    </xf>
    <xf numFmtId="164" fontId="5" fillId="4" borderId="25" xfId="20" applyFont="1" applyFill="1" applyBorder="1" applyAlignment="1" applyProtection="1">
      <alignment horizontal="left" wrapText="1"/>
      <protection/>
    </xf>
    <xf numFmtId="164" fontId="5" fillId="4" borderId="6" xfId="20" applyFont="1" applyFill="1" applyBorder="1" applyAlignment="1" applyProtection="1">
      <alignment wrapText="1"/>
      <protection/>
    </xf>
    <xf numFmtId="166" fontId="6" fillId="4" borderId="26" xfId="20" applyNumberFormat="1" applyFont="1" applyFill="1" applyBorder="1" applyProtection="1">
      <alignment/>
      <protection/>
    </xf>
    <xf numFmtId="164" fontId="6" fillId="0" borderId="0" xfId="20" applyFont="1" applyFill="1">
      <alignment/>
      <protection/>
    </xf>
    <xf numFmtId="164" fontId="6" fillId="0" borderId="0" xfId="20" applyFont="1" applyFill="1" applyBorder="1">
      <alignment/>
      <protection/>
    </xf>
    <xf numFmtId="164" fontId="5" fillId="11" borderId="43" xfId="20" applyFont="1" applyFill="1" applyBorder="1" applyAlignment="1" applyProtection="1">
      <alignment horizontal="left" wrapText="1"/>
      <protection/>
    </xf>
    <xf numFmtId="164" fontId="5" fillId="11" borderId="21" xfId="20" applyFont="1" applyFill="1" applyBorder="1" applyAlignment="1" applyProtection="1">
      <alignment wrapText="1"/>
      <protection/>
    </xf>
    <xf numFmtId="166" fontId="6" fillId="11" borderId="44" xfId="20" applyNumberFormat="1" applyFont="1" applyFill="1" applyBorder="1" applyProtection="1">
      <alignment/>
      <protection/>
    </xf>
    <xf numFmtId="166" fontId="6" fillId="12" borderId="0" xfId="20" applyNumberFormat="1" applyFont="1" applyFill="1" applyBorder="1" applyProtection="1">
      <alignment/>
      <protection/>
    </xf>
    <xf numFmtId="164" fontId="6" fillId="11" borderId="33" xfId="20" applyFont="1" applyFill="1" applyBorder="1" applyAlignment="1" applyProtection="1">
      <alignment horizontal="left" wrapText="1"/>
      <protection/>
    </xf>
    <xf numFmtId="166" fontId="6" fillId="11" borderId="34" xfId="20" applyNumberFormat="1" applyFont="1" applyFill="1" applyBorder="1" applyProtection="1">
      <alignment/>
      <protection/>
    </xf>
    <xf numFmtId="164" fontId="5" fillId="2" borderId="33" xfId="20" applyFont="1" applyFill="1" applyBorder="1" applyAlignment="1" applyProtection="1">
      <alignment horizontal="left" wrapText="1"/>
      <protection/>
    </xf>
    <xf numFmtId="164" fontId="1" fillId="2" borderId="19" xfId="20" applyFont="1" applyFill="1" applyBorder="1" applyAlignment="1" applyProtection="1">
      <alignment wrapText="1"/>
      <protection/>
    </xf>
    <xf numFmtId="164" fontId="5" fillId="13" borderId="35" xfId="20" applyFont="1" applyFill="1" applyBorder="1" applyAlignment="1" applyProtection="1">
      <alignment horizontal="left" wrapText="1"/>
      <protection/>
    </xf>
    <xf numFmtId="164" fontId="5" fillId="13" borderId="19" xfId="20" applyFont="1" applyFill="1" applyBorder="1" applyAlignment="1" applyProtection="1">
      <alignment wrapText="1"/>
      <protection/>
    </xf>
    <xf numFmtId="166" fontId="6" fillId="13" borderId="36" xfId="20" applyNumberFormat="1" applyFont="1" applyFill="1" applyBorder="1" applyProtection="1">
      <alignment/>
      <protection/>
    </xf>
    <xf numFmtId="164" fontId="5" fillId="14" borderId="35" xfId="20" applyFont="1" applyFill="1" applyBorder="1" applyAlignment="1" applyProtection="1">
      <alignment horizontal="left" wrapText="1"/>
      <protection/>
    </xf>
    <xf numFmtId="164" fontId="5" fillId="14" borderId="19" xfId="20" applyFont="1" applyFill="1" applyBorder="1" applyAlignment="1" applyProtection="1">
      <alignment wrapText="1"/>
      <protection/>
    </xf>
    <xf numFmtId="166" fontId="6" fillId="14" borderId="36" xfId="20" applyNumberFormat="1" applyFont="1" applyFill="1" applyBorder="1" applyProtection="1">
      <alignment/>
      <protection/>
    </xf>
    <xf numFmtId="164" fontId="1" fillId="0" borderId="35" xfId="20" applyFont="1" applyBorder="1" applyAlignment="1" applyProtection="1">
      <alignment horizontal="left" wrapText="1"/>
      <protection/>
    </xf>
    <xf numFmtId="164" fontId="1" fillId="0" borderId="19" xfId="20" applyFont="1" applyBorder="1" applyAlignment="1" applyProtection="1">
      <alignment wrapText="1"/>
      <protection/>
    </xf>
    <xf numFmtId="166" fontId="0" fillId="2" borderId="36" xfId="20" applyNumberFormat="1" applyFont="1" applyFill="1" applyBorder="1" applyProtection="1">
      <alignment/>
      <protection/>
    </xf>
    <xf numFmtId="166" fontId="0" fillId="0" borderId="36" xfId="20" applyNumberFormat="1" applyFont="1" applyFill="1" applyBorder="1" applyProtection="1">
      <alignment/>
      <protection/>
    </xf>
    <xf numFmtId="164" fontId="5" fillId="4" borderId="43" xfId="20" applyFont="1" applyFill="1" applyBorder="1" applyAlignment="1" applyProtection="1">
      <alignment horizontal="left" wrapText="1"/>
      <protection/>
    </xf>
    <xf numFmtId="164" fontId="5" fillId="4" borderId="19" xfId="20" applyFont="1" applyFill="1" applyBorder="1" applyAlignment="1" applyProtection="1">
      <alignment wrapText="1"/>
      <protection/>
    </xf>
    <xf numFmtId="166" fontId="6" fillId="4" borderId="36" xfId="20" applyNumberFormat="1" applyFont="1" applyFill="1" applyBorder="1" applyProtection="1">
      <alignment/>
      <protection/>
    </xf>
    <xf numFmtId="164" fontId="5" fillId="11" borderId="45" xfId="20" applyFont="1" applyFill="1" applyBorder="1" applyAlignment="1" applyProtection="1">
      <alignment wrapText="1"/>
      <protection/>
    </xf>
    <xf numFmtId="164" fontId="5" fillId="11" borderId="33" xfId="20" applyFont="1" applyFill="1" applyBorder="1" applyAlignment="1" applyProtection="1">
      <alignment horizontal="left" wrapText="1"/>
      <protection/>
    </xf>
    <xf numFmtId="164" fontId="1" fillId="0" borderId="37" xfId="20" applyFont="1" applyBorder="1" applyAlignment="1" applyProtection="1">
      <alignment horizontal="left" wrapText="1"/>
      <protection/>
    </xf>
    <xf numFmtId="164" fontId="1" fillId="0" borderId="38" xfId="20" applyFont="1" applyBorder="1" applyAlignment="1" applyProtection="1">
      <alignment wrapText="1"/>
      <protection/>
    </xf>
    <xf numFmtId="166" fontId="0" fillId="0" borderId="39" xfId="20" applyNumberFormat="1" applyFont="1" applyFill="1" applyBorder="1" applyProtection="1">
      <alignment/>
      <protection/>
    </xf>
    <xf numFmtId="164" fontId="0" fillId="0" borderId="2" xfId="20" applyBorder="1" applyAlignment="1">
      <alignment horizontal="left"/>
      <protection/>
    </xf>
    <xf numFmtId="164" fontId="1" fillId="0" borderId="0" xfId="20" applyFont="1" applyBorder="1">
      <alignment/>
      <protection/>
    </xf>
    <xf numFmtId="164" fontId="12" fillId="0" borderId="46" xfId="20" applyFont="1" applyBorder="1" applyAlignment="1" applyProtection="1">
      <alignment horizontal="center" vertical="center" wrapText="1"/>
      <protection/>
    </xf>
    <xf numFmtId="164" fontId="12" fillId="0" borderId="47" xfId="20" applyFont="1" applyBorder="1" applyAlignment="1" applyProtection="1">
      <alignment horizontal="center" vertical="center" wrapText="1"/>
      <protection/>
    </xf>
    <xf numFmtId="164" fontId="12" fillId="0" borderId="24" xfId="20" applyFont="1" applyBorder="1" applyAlignment="1">
      <alignment horizontal="center" vertical="center" wrapText="1"/>
      <protection/>
    </xf>
    <xf numFmtId="164" fontId="0" fillId="0" borderId="0" xfId="20" applyBorder="1" applyAlignment="1">
      <alignment vertical="center"/>
      <protection/>
    </xf>
    <xf numFmtId="164" fontId="13" fillId="0" borderId="48" xfId="20" applyFont="1" applyBorder="1" applyAlignment="1" applyProtection="1">
      <alignment horizontal="center"/>
      <protection/>
    </xf>
    <xf numFmtId="164" fontId="13" fillId="0" borderId="49" xfId="20" applyFont="1" applyBorder="1" applyAlignment="1" applyProtection="1">
      <alignment horizontal="center" wrapText="1"/>
      <protection/>
    </xf>
    <xf numFmtId="164" fontId="13" fillId="0" borderId="26" xfId="20" applyFont="1" applyBorder="1" applyAlignment="1" applyProtection="1">
      <alignment horizontal="center"/>
      <protection/>
    </xf>
    <xf numFmtId="164" fontId="12" fillId="9" borderId="46" xfId="20" applyFont="1" applyFill="1" applyBorder="1" applyAlignment="1" applyProtection="1">
      <alignment horizontal="left"/>
      <protection/>
    </xf>
    <xf numFmtId="164" fontId="14" fillId="9" borderId="23" xfId="20" applyFont="1" applyFill="1" applyBorder="1" applyAlignment="1" applyProtection="1">
      <alignment wrapText="1"/>
      <protection/>
    </xf>
    <xf numFmtId="166" fontId="12" fillId="9" borderId="24" xfId="20" applyNumberFormat="1" applyFont="1" applyFill="1" applyBorder="1" applyAlignment="1" applyProtection="1">
      <alignment horizontal="right" wrapText="1"/>
      <protection/>
    </xf>
    <xf numFmtId="164" fontId="12" fillId="10" borderId="4" xfId="20" applyFont="1" applyFill="1" applyBorder="1" applyAlignment="1" applyProtection="1">
      <alignment horizontal="left"/>
      <protection/>
    </xf>
    <xf numFmtId="164" fontId="12" fillId="10" borderId="6" xfId="20" applyFont="1" applyFill="1" applyBorder="1" applyAlignment="1" applyProtection="1">
      <alignment wrapText="1"/>
      <protection/>
    </xf>
    <xf numFmtId="166" fontId="12" fillId="10" borderId="6" xfId="20" applyNumberFormat="1" applyFont="1" applyFill="1" applyBorder="1" applyAlignment="1" applyProtection="1">
      <alignment horizontal="right" wrapText="1"/>
      <protection/>
    </xf>
    <xf numFmtId="164" fontId="15" fillId="4" borderId="19" xfId="20" applyFont="1" applyFill="1" applyBorder="1" applyAlignment="1" applyProtection="1">
      <alignment horizontal="left"/>
      <protection/>
    </xf>
    <xf numFmtId="166" fontId="15" fillId="4" borderId="19" xfId="20" applyNumberFormat="1" applyFont="1" applyFill="1" applyBorder="1" applyAlignment="1" applyProtection="1">
      <alignment horizontal="right" wrapText="1"/>
      <protection/>
    </xf>
    <xf numFmtId="164" fontId="13" fillId="11" borderId="1" xfId="20" applyFont="1" applyFill="1" applyBorder="1" applyAlignment="1" applyProtection="1">
      <alignment horizontal="left"/>
      <protection/>
    </xf>
    <xf numFmtId="164" fontId="13" fillId="11" borderId="19" xfId="20" applyFont="1" applyFill="1" applyBorder="1" applyAlignment="1" applyProtection="1">
      <alignment wrapText="1"/>
      <protection/>
    </xf>
    <xf numFmtId="166" fontId="15" fillId="11" borderId="19" xfId="20" applyNumberFormat="1" applyFont="1" applyFill="1" applyBorder="1" applyAlignment="1" applyProtection="1">
      <alignment horizontal="right" wrapText="1"/>
      <protection/>
    </xf>
    <xf numFmtId="164" fontId="13" fillId="11" borderId="4" xfId="20" applyFont="1" applyFill="1" applyBorder="1" applyAlignment="1" applyProtection="1">
      <alignment horizontal="left"/>
      <protection/>
    </xf>
    <xf numFmtId="166" fontId="15" fillId="11" borderId="6" xfId="20" applyNumberFormat="1" applyFont="1" applyFill="1" applyBorder="1" applyAlignment="1" applyProtection="1">
      <alignment horizontal="right" wrapText="1"/>
      <protection/>
    </xf>
    <xf numFmtId="164" fontId="16" fillId="2" borderId="19" xfId="20" applyFont="1" applyFill="1" applyBorder="1" applyAlignment="1" applyProtection="1">
      <alignment horizontal="left"/>
      <protection/>
    </xf>
    <xf numFmtId="164" fontId="16" fillId="2" borderId="19" xfId="20" applyFont="1" applyFill="1" applyBorder="1" applyAlignment="1" applyProtection="1">
      <alignment wrapText="1"/>
      <protection/>
    </xf>
    <xf numFmtId="166" fontId="17" fillId="2" borderId="19" xfId="20" applyNumberFormat="1" applyFont="1" applyFill="1" applyBorder="1" applyAlignment="1" applyProtection="1">
      <alignment horizontal="right" wrapText="1"/>
      <protection/>
    </xf>
    <xf numFmtId="164" fontId="6" fillId="2" borderId="0" xfId="20" applyFont="1" applyFill="1">
      <alignment/>
      <protection/>
    </xf>
    <xf numFmtId="164" fontId="6" fillId="2" borderId="0" xfId="20" applyFont="1" applyFill="1" applyBorder="1">
      <alignment/>
      <protection/>
    </xf>
    <xf numFmtId="164" fontId="13" fillId="13" borderId="19" xfId="20" applyFont="1" applyFill="1" applyBorder="1" applyAlignment="1" applyProtection="1">
      <alignment horizontal="left"/>
      <protection/>
    </xf>
    <xf numFmtId="164" fontId="13" fillId="13" borderId="19" xfId="20" applyFont="1" applyFill="1" applyBorder="1" applyAlignment="1" applyProtection="1">
      <alignment wrapText="1"/>
      <protection/>
    </xf>
    <xf numFmtId="166" fontId="13" fillId="13" borderId="19" xfId="20" applyNumberFormat="1" applyFont="1" applyFill="1" applyBorder="1" applyAlignment="1" applyProtection="1">
      <alignment horizontal="right" wrapText="1"/>
      <protection/>
    </xf>
    <xf numFmtId="164" fontId="6" fillId="0" borderId="0" xfId="20" applyFont="1" applyAlignment="1">
      <alignment horizontal="left"/>
      <protection/>
    </xf>
    <xf numFmtId="164" fontId="13" fillId="15" borderId="19" xfId="20" applyFont="1" applyFill="1" applyBorder="1" applyAlignment="1" applyProtection="1">
      <alignment horizontal="left"/>
      <protection/>
    </xf>
    <xf numFmtId="164" fontId="13" fillId="15" borderId="19" xfId="20" applyFont="1" applyFill="1" applyBorder="1" applyAlignment="1" applyProtection="1">
      <alignment wrapText="1"/>
      <protection/>
    </xf>
    <xf numFmtId="166" fontId="13" fillId="15" borderId="19" xfId="20" applyNumberFormat="1" applyFont="1" applyFill="1" applyBorder="1" applyAlignment="1" applyProtection="1">
      <alignment horizontal="right" wrapText="1"/>
      <protection/>
    </xf>
    <xf numFmtId="164" fontId="16" fillId="14" borderId="19" xfId="20" applyFont="1" applyFill="1" applyBorder="1" applyAlignment="1" applyProtection="1">
      <alignment horizontal="left"/>
      <protection/>
    </xf>
    <xf numFmtId="164" fontId="16" fillId="14" borderId="19" xfId="20" applyFont="1" applyFill="1" applyBorder="1" applyAlignment="1" applyProtection="1">
      <alignment wrapText="1"/>
      <protection/>
    </xf>
    <xf numFmtId="166" fontId="16" fillId="14" borderId="19" xfId="20" applyNumberFormat="1" applyFont="1" applyFill="1" applyBorder="1" applyAlignment="1" applyProtection="1">
      <alignment horizontal="right" wrapText="1"/>
      <protection/>
    </xf>
    <xf numFmtId="164" fontId="16" fillId="0" borderId="19" xfId="20" applyFont="1" applyBorder="1" applyAlignment="1" applyProtection="1">
      <alignment horizontal="left"/>
      <protection/>
    </xf>
    <xf numFmtId="164" fontId="16" fillId="0" borderId="19" xfId="20" applyFont="1" applyBorder="1" applyAlignment="1" applyProtection="1">
      <alignment wrapText="1"/>
      <protection/>
    </xf>
    <xf numFmtId="166" fontId="16" fillId="0" borderId="19" xfId="20" applyNumberFormat="1" applyFont="1" applyBorder="1" applyAlignment="1" applyProtection="1">
      <alignment horizontal="right" wrapText="1"/>
      <protection/>
    </xf>
    <xf numFmtId="164" fontId="16" fillId="0" borderId="19" xfId="20" applyFont="1" applyFill="1" applyBorder="1" applyAlignment="1" applyProtection="1">
      <alignment horizontal="left"/>
      <protection/>
    </xf>
    <xf numFmtId="164" fontId="16" fillId="0" borderId="19" xfId="20" applyFont="1" applyFill="1" applyBorder="1" applyAlignment="1" applyProtection="1">
      <alignment wrapText="1"/>
      <protection/>
    </xf>
    <xf numFmtId="166" fontId="16" fillId="0" borderId="19" xfId="20" applyNumberFormat="1" applyFont="1" applyFill="1" applyBorder="1" applyAlignment="1" applyProtection="1">
      <alignment horizontal="right" wrapText="1"/>
      <protection/>
    </xf>
    <xf numFmtId="166" fontId="13" fillId="14" borderId="19" xfId="20" applyNumberFormat="1" applyFont="1" applyFill="1" applyBorder="1" applyAlignment="1" applyProtection="1">
      <alignment horizontal="right" wrapText="1"/>
      <protection/>
    </xf>
    <xf numFmtId="164" fontId="0" fillId="0" borderId="0" xfId="20" applyFont="1" applyFill="1" applyBorder="1">
      <alignment/>
      <protection/>
    </xf>
    <xf numFmtId="164" fontId="0" fillId="2" borderId="0" xfId="20" applyFont="1" applyFill="1" applyBorder="1">
      <alignment/>
      <protection/>
    </xf>
    <xf numFmtId="164" fontId="16" fillId="11" borderId="1" xfId="20" applyFont="1" applyFill="1" applyBorder="1" applyAlignment="1" applyProtection="1">
      <alignment horizontal="left" wrapText="1"/>
      <protection/>
    </xf>
    <xf numFmtId="164" fontId="13" fillId="11" borderId="19" xfId="20" applyFont="1" applyFill="1" applyBorder="1" applyAlignment="1" applyProtection="1">
      <alignment horizontal="left" wrapText="1"/>
      <protection/>
    </xf>
    <xf numFmtId="164" fontId="6" fillId="0" borderId="0" xfId="20" applyFont="1" applyBorder="1" applyAlignment="1">
      <alignment/>
      <protection/>
    </xf>
    <xf numFmtId="164" fontId="16" fillId="11" borderId="4" xfId="20" applyFont="1" applyFill="1" applyBorder="1" applyAlignment="1" applyProtection="1">
      <alignment horizontal="left" wrapText="1"/>
      <protection/>
    </xf>
    <xf numFmtId="166" fontId="17" fillId="11" borderId="19" xfId="20" applyNumberFormat="1" applyFont="1" applyFill="1" applyBorder="1" applyAlignment="1" applyProtection="1">
      <alignment horizontal="right" wrapText="1"/>
      <protection/>
    </xf>
    <xf numFmtId="164" fontId="13" fillId="2" borderId="4" xfId="20" applyFont="1" applyFill="1" applyBorder="1" applyAlignment="1" applyProtection="1">
      <alignment horizontal="left"/>
      <protection/>
    </xf>
    <xf numFmtId="166" fontId="17" fillId="2" borderId="19" xfId="20" applyNumberFormat="1" applyFont="1" applyFill="1" applyBorder="1" applyAlignment="1" applyProtection="1">
      <alignment horizontal="right"/>
      <protection/>
    </xf>
    <xf numFmtId="164" fontId="13" fillId="13" borderId="4" xfId="20" applyFont="1" applyFill="1" applyBorder="1" applyAlignment="1" applyProtection="1">
      <alignment horizontal="left"/>
      <protection/>
    </xf>
    <xf numFmtId="166" fontId="13" fillId="13" borderId="19" xfId="20" applyNumberFormat="1" applyFont="1" applyFill="1" applyBorder="1" applyAlignment="1" applyProtection="1">
      <alignment horizontal="right"/>
      <protection/>
    </xf>
    <xf numFmtId="164" fontId="0" fillId="0" borderId="0" xfId="20" applyBorder="1" applyAlignment="1">
      <alignment horizontal="right"/>
      <protection/>
    </xf>
    <xf numFmtId="164" fontId="13" fillId="15" borderId="4" xfId="20" applyFont="1" applyFill="1" applyBorder="1" applyAlignment="1" applyProtection="1">
      <alignment horizontal="left"/>
      <protection/>
    </xf>
    <xf numFmtId="166" fontId="13" fillId="15" borderId="19" xfId="20" applyNumberFormat="1" applyFont="1" applyFill="1" applyBorder="1" applyAlignment="1" applyProtection="1">
      <alignment horizontal="right"/>
      <protection/>
    </xf>
    <xf numFmtId="164" fontId="0" fillId="0" borderId="0" xfId="20" applyBorder="1" applyAlignment="1">
      <alignment/>
      <protection/>
    </xf>
    <xf numFmtId="164" fontId="16" fillId="14" borderId="20" xfId="20" applyFont="1" applyFill="1" applyBorder="1" applyAlignment="1" applyProtection="1">
      <alignment horizontal="left"/>
      <protection/>
    </xf>
    <xf numFmtId="164" fontId="16" fillId="16" borderId="19" xfId="20" applyFont="1" applyFill="1" applyBorder="1" applyAlignment="1" applyProtection="1">
      <alignment wrapText="1"/>
      <protection/>
    </xf>
    <xf numFmtId="164" fontId="16" fillId="0" borderId="19" xfId="20" applyFont="1" applyBorder="1" applyAlignment="1" applyProtection="1">
      <alignment horizontal="left" wrapText="1"/>
      <protection/>
    </xf>
    <xf numFmtId="166" fontId="16" fillId="0" borderId="19" xfId="20" applyNumberFormat="1" applyFont="1" applyBorder="1" applyAlignment="1" applyProtection="1">
      <alignment wrapText="1"/>
      <protection/>
    </xf>
    <xf numFmtId="164" fontId="16" fillId="17" borderId="20" xfId="20" applyFont="1" applyFill="1" applyBorder="1" applyAlignment="1" applyProtection="1">
      <alignment horizontal="left"/>
      <protection/>
    </xf>
    <xf numFmtId="164" fontId="16" fillId="17" borderId="19" xfId="20" applyFont="1" applyFill="1" applyBorder="1" applyAlignment="1" applyProtection="1">
      <alignment wrapText="1"/>
      <protection/>
    </xf>
    <xf numFmtId="166" fontId="17" fillId="17" borderId="45" xfId="20" applyNumberFormat="1" applyFont="1" applyFill="1" applyBorder="1" applyAlignment="1" applyProtection="1">
      <alignment horizontal="right" wrapText="1"/>
      <protection/>
    </xf>
    <xf numFmtId="164" fontId="16" fillId="7" borderId="20" xfId="20" applyFont="1" applyFill="1" applyBorder="1" applyAlignment="1" applyProtection="1">
      <alignment horizontal="left"/>
      <protection/>
    </xf>
    <xf numFmtId="164" fontId="16" fillId="7" borderId="19" xfId="20" applyFont="1" applyFill="1" applyBorder="1" applyAlignment="1" applyProtection="1">
      <alignment wrapText="1"/>
      <protection/>
    </xf>
    <xf numFmtId="166" fontId="17" fillId="7" borderId="45" xfId="20" applyNumberFormat="1" applyFont="1" applyFill="1" applyBorder="1" applyAlignment="1" applyProtection="1">
      <alignment horizontal="right" wrapText="1"/>
      <protection/>
    </xf>
    <xf numFmtId="164" fontId="0" fillId="2" borderId="10" xfId="20" applyFill="1" applyBorder="1" applyAlignment="1">
      <alignment/>
      <protection/>
    </xf>
    <xf numFmtId="164" fontId="0" fillId="2" borderId="0" xfId="20" applyFill="1" applyBorder="1" applyAlignment="1">
      <alignment wrapText="1"/>
      <protection/>
    </xf>
    <xf numFmtId="164" fontId="0" fillId="2" borderId="0" xfId="20" applyFill="1" applyBorder="1" applyAlignment="1">
      <alignment/>
      <protection/>
    </xf>
    <xf numFmtId="164" fontId="16" fillId="7" borderId="19" xfId="20" applyFont="1" applyFill="1" applyBorder="1" applyAlignment="1" applyProtection="1">
      <alignment horizontal="left"/>
      <protection/>
    </xf>
    <xf numFmtId="166" fontId="16" fillId="7" borderId="19" xfId="20" applyNumberFormat="1" applyFont="1" applyFill="1" applyBorder="1" applyAlignment="1" applyProtection="1">
      <alignment wrapText="1"/>
      <protection/>
    </xf>
    <xf numFmtId="164" fontId="0" fillId="0" borderId="0" xfId="20" applyBorder="1" applyAlignment="1">
      <alignment wrapText="1"/>
      <protection/>
    </xf>
    <xf numFmtId="166" fontId="16" fillId="0" borderId="19" xfId="20" applyNumberFormat="1" applyFont="1" applyFill="1" applyBorder="1" applyAlignment="1" applyProtection="1">
      <alignment wrapText="1"/>
      <protection/>
    </xf>
    <xf numFmtId="164" fontId="18" fillId="0" borderId="0" xfId="20" applyFont="1" applyFill="1">
      <alignment/>
      <protection/>
    </xf>
    <xf numFmtId="166" fontId="16" fillId="14" borderId="19" xfId="20" applyNumberFormat="1" applyFont="1" applyFill="1" applyBorder="1" applyAlignment="1" applyProtection="1">
      <alignment horizontal="left"/>
      <protection/>
    </xf>
    <xf numFmtId="166" fontId="16" fillId="14" borderId="19" xfId="20" applyNumberFormat="1" applyFont="1" applyFill="1" applyBorder="1" applyAlignment="1" applyProtection="1">
      <alignment wrapText="1"/>
      <protection/>
    </xf>
    <xf numFmtId="166" fontId="17" fillId="7" borderId="19" xfId="20" applyNumberFormat="1" applyFont="1" applyFill="1" applyBorder="1" applyAlignment="1" applyProtection="1">
      <alignment horizontal="right" wrapText="1"/>
      <protection/>
    </xf>
    <xf numFmtId="166" fontId="17" fillId="0" borderId="19" xfId="20" applyNumberFormat="1" applyFont="1" applyFill="1" applyBorder="1" applyAlignment="1" applyProtection="1">
      <alignment horizontal="right" wrapText="1"/>
      <protection/>
    </xf>
    <xf numFmtId="164" fontId="16" fillId="0" borderId="3" xfId="20" applyFont="1" applyFill="1" applyBorder="1" applyAlignment="1" applyProtection="1">
      <alignment horizontal="left"/>
      <protection/>
    </xf>
    <xf numFmtId="164" fontId="16" fillId="11" borderId="3" xfId="20" applyFont="1" applyFill="1" applyBorder="1" applyAlignment="1" applyProtection="1">
      <alignment horizontal="left" wrapText="1"/>
      <protection/>
    </xf>
    <xf numFmtId="164" fontId="13" fillId="11" borderId="45" xfId="20" applyFont="1" applyFill="1" applyBorder="1" applyAlignment="1" applyProtection="1">
      <alignment horizontal="left" wrapText="1"/>
      <protection/>
    </xf>
    <xf numFmtId="164" fontId="16" fillId="11" borderId="6" xfId="20" applyFont="1" applyFill="1" applyBorder="1" applyAlignment="1" applyProtection="1">
      <alignment horizontal="left" wrapText="1"/>
      <protection/>
    </xf>
    <xf numFmtId="164" fontId="16" fillId="0" borderId="6" xfId="20" applyFont="1" applyFill="1" applyBorder="1" applyAlignment="1" applyProtection="1">
      <alignment horizontal="center" wrapText="1"/>
      <protection/>
    </xf>
    <xf numFmtId="164" fontId="13" fillId="0" borderId="45" xfId="20" applyFont="1" applyFill="1" applyBorder="1" applyAlignment="1" applyProtection="1">
      <alignment wrapText="1"/>
      <protection/>
    </xf>
    <xf numFmtId="164" fontId="5" fillId="2" borderId="0" xfId="20" applyFont="1" applyFill="1">
      <alignment/>
      <protection/>
    </xf>
    <xf numFmtId="164" fontId="16" fillId="13" borderId="4" xfId="20" applyFont="1" applyFill="1" applyBorder="1" applyAlignment="1" applyProtection="1">
      <alignment horizontal="left"/>
      <protection/>
    </xf>
    <xf numFmtId="164" fontId="16" fillId="13" borderId="19" xfId="20" applyFont="1" applyFill="1" applyBorder="1" applyAlignment="1" applyProtection="1">
      <alignment wrapText="1"/>
      <protection/>
    </xf>
    <xf numFmtId="166" fontId="17" fillId="13" borderId="19" xfId="20" applyNumberFormat="1" applyFont="1" applyFill="1" applyBorder="1" applyAlignment="1" applyProtection="1">
      <alignment horizontal="right" wrapText="1"/>
      <protection/>
    </xf>
    <xf numFmtId="164" fontId="16" fillId="15" borderId="6" xfId="20" applyFont="1" applyFill="1" applyBorder="1" applyAlignment="1" applyProtection="1">
      <alignment horizontal="left" wrapText="1"/>
      <protection/>
    </xf>
    <xf numFmtId="164" fontId="16" fillId="15" borderId="45" xfId="20" applyFont="1" applyFill="1" applyBorder="1" applyAlignment="1" applyProtection="1">
      <alignment wrapText="1"/>
      <protection/>
    </xf>
    <xf numFmtId="166" fontId="17" fillId="15" borderId="19" xfId="20" applyNumberFormat="1" applyFont="1" applyFill="1" applyBorder="1" applyAlignment="1" applyProtection="1">
      <alignment horizontal="right" wrapText="1"/>
      <protection/>
    </xf>
    <xf numFmtId="164" fontId="5" fillId="0" borderId="0" xfId="20" applyFont="1" applyBorder="1">
      <alignment/>
      <protection/>
    </xf>
    <xf numFmtId="164" fontId="16" fillId="14" borderId="6" xfId="20" applyFont="1" applyFill="1" applyBorder="1" applyAlignment="1" applyProtection="1">
      <alignment horizontal="left"/>
      <protection/>
    </xf>
    <xf numFmtId="166" fontId="17" fillId="14" borderId="19" xfId="20" applyNumberFormat="1" applyFont="1" applyFill="1" applyBorder="1" applyAlignment="1" applyProtection="1">
      <alignment horizontal="right" wrapText="1"/>
      <protection/>
    </xf>
    <xf numFmtId="164" fontId="16" fillId="0" borderId="19" xfId="20" applyFont="1" applyFill="1" applyBorder="1" applyAlignment="1" applyProtection="1">
      <alignment horizontal="left" wrapText="1"/>
      <protection/>
    </xf>
    <xf numFmtId="166" fontId="16" fillId="0" borderId="19" xfId="20" applyNumberFormat="1" applyFont="1" applyFill="1" applyBorder="1" applyAlignment="1" applyProtection="1">
      <alignment horizontal="left" wrapText="1"/>
      <protection/>
    </xf>
    <xf numFmtId="169" fontId="13" fillId="11" borderId="3" xfId="20" applyNumberFormat="1" applyFont="1" applyFill="1" applyBorder="1" applyAlignment="1">
      <alignment horizontal="left"/>
      <protection/>
    </xf>
    <xf numFmtId="170" fontId="13" fillId="11" borderId="19" xfId="20" applyNumberFormat="1" applyFont="1" applyFill="1" applyBorder="1" applyAlignment="1" applyProtection="1">
      <alignment/>
      <protection/>
    </xf>
    <xf numFmtId="166" fontId="15" fillId="11" borderId="19" xfId="20" applyNumberFormat="1" applyFont="1" applyFill="1" applyBorder="1" applyAlignment="1" applyProtection="1">
      <alignment horizontal="right"/>
      <protection/>
    </xf>
    <xf numFmtId="169" fontId="13" fillId="11" borderId="6" xfId="20" applyNumberFormat="1" applyFont="1" applyFill="1" applyBorder="1" applyAlignment="1">
      <alignment horizontal="left"/>
      <protection/>
    </xf>
    <xf numFmtId="164" fontId="5" fillId="0" borderId="0" xfId="20" applyFont="1" applyBorder="1" applyAlignment="1">
      <alignment/>
      <protection/>
    </xf>
    <xf numFmtId="169" fontId="13" fillId="2" borderId="19" xfId="20" applyNumberFormat="1" applyFont="1" applyFill="1" applyBorder="1" applyAlignment="1">
      <alignment horizontal="left"/>
      <protection/>
    </xf>
    <xf numFmtId="170" fontId="16" fillId="2" borderId="19" xfId="20" applyNumberFormat="1" applyFont="1" applyFill="1" applyBorder="1" applyAlignment="1" applyProtection="1">
      <alignment wrapText="1"/>
      <protection/>
    </xf>
    <xf numFmtId="164" fontId="5" fillId="2" borderId="0" xfId="20" applyFont="1" applyFill="1" applyBorder="1">
      <alignment/>
      <protection/>
    </xf>
    <xf numFmtId="164" fontId="16" fillId="13" borderId="19" xfId="20" applyFont="1" applyFill="1" applyBorder="1" applyAlignment="1">
      <alignment horizontal="left"/>
      <protection/>
    </xf>
    <xf numFmtId="164" fontId="16" fillId="13" borderId="19" xfId="20" applyFont="1" applyFill="1" applyBorder="1" applyAlignment="1">
      <alignment wrapText="1"/>
      <protection/>
    </xf>
    <xf numFmtId="166" fontId="17" fillId="13" borderId="19" xfId="20" applyNumberFormat="1" applyFont="1" applyFill="1" applyBorder="1" applyAlignment="1">
      <alignment horizontal="right" wrapText="1"/>
      <protection/>
    </xf>
    <xf numFmtId="164" fontId="16" fillId="15" borderId="20" xfId="20" applyFont="1" applyFill="1" applyBorder="1" applyAlignment="1" applyProtection="1">
      <alignment horizontal="left"/>
      <protection/>
    </xf>
    <xf numFmtId="164" fontId="16" fillId="15" borderId="19" xfId="20" applyFont="1" applyFill="1" applyBorder="1" applyAlignment="1">
      <alignment wrapText="1"/>
      <protection/>
    </xf>
    <xf numFmtId="164" fontId="16" fillId="16" borderId="19" xfId="20" applyFont="1" applyFill="1" applyBorder="1" applyAlignment="1" applyProtection="1">
      <alignment horizontal="left"/>
      <protection/>
    </xf>
    <xf numFmtId="166" fontId="17" fillId="16" borderId="19" xfId="20" applyNumberFormat="1" applyFont="1" applyFill="1" applyBorder="1" applyAlignment="1" applyProtection="1">
      <alignment horizontal="right" wrapText="1"/>
      <protection/>
    </xf>
    <xf numFmtId="164" fontId="13" fillId="4" borderId="1" xfId="20" applyFont="1" applyFill="1" applyBorder="1" applyAlignment="1" applyProtection="1">
      <alignment horizontal="left"/>
      <protection/>
    </xf>
    <xf numFmtId="164" fontId="13" fillId="4" borderId="45" xfId="20" applyFont="1" applyFill="1" applyBorder="1" applyAlignment="1" applyProtection="1">
      <alignment wrapText="1"/>
      <protection/>
    </xf>
    <xf numFmtId="164" fontId="13" fillId="11" borderId="3" xfId="20" applyFont="1" applyFill="1" applyBorder="1" applyAlignment="1" applyProtection="1">
      <alignment horizontal="left"/>
      <protection/>
    </xf>
    <xf numFmtId="164" fontId="16" fillId="11" borderId="45" xfId="20" applyFont="1" applyFill="1" applyBorder="1" applyAlignment="1" applyProtection="1">
      <alignment wrapText="1"/>
      <protection/>
    </xf>
    <xf numFmtId="164" fontId="13" fillId="11" borderId="6" xfId="20" applyFont="1" applyFill="1" applyBorder="1" applyAlignment="1" applyProtection="1">
      <alignment horizontal="left"/>
      <protection/>
    </xf>
    <xf numFmtId="164" fontId="13" fillId="2" borderId="19" xfId="20" applyFont="1" applyFill="1" applyBorder="1" applyAlignment="1" applyProtection="1">
      <alignment horizontal="left"/>
      <protection/>
    </xf>
    <xf numFmtId="166" fontId="15" fillId="13" borderId="19" xfId="20" applyNumberFormat="1" applyFont="1" applyFill="1" applyBorder="1" applyAlignment="1" applyProtection="1">
      <alignment horizontal="right" wrapText="1"/>
      <protection/>
    </xf>
    <xf numFmtId="166" fontId="15" fillId="15" borderId="19" xfId="20" applyNumberFormat="1" applyFont="1" applyFill="1" applyBorder="1" applyAlignment="1" applyProtection="1">
      <alignment horizontal="right" wrapText="1"/>
      <protection/>
    </xf>
    <xf numFmtId="164" fontId="16" fillId="16" borderId="19" xfId="20" applyFont="1" applyFill="1" applyBorder="1" applyAlignment="1">
      <alignment horizontal="left"/>
      <protection/>
    </xf>
    <xf numFmtId="164" fontId="16" fillId="16" borderId="19" xfId="20" applyFont="1" applyFill="1" applyBorder="1" applyAlignment="1">
      <alignment wrapText="1"/>
      <protection/>
    </xf>
    <xf numFmtId="164" fontId="16" fillId="0" borderId="19" xfId="20" applyFont="1" applyBorder="1" applyAlignment="1">
      <alignment horizontal="left"/>
      <protection/>
    </xf>
    <xf numFmtId="164" fontId="16" fillId="0" borderId="19" xfId="20" applyFont="1" applyBorder="1" applyAlignment="1">
      <alignment wrapText="1"/>
      <protection/>
    </xf>
    <xf numFmtId="164" fontId="19" fillId="0" borderId="0" xfId="20" applyFont="1" applyFill="1" applyBorder="1" applyAlignment="1" applyProtection="1">
      <alignment wrapText="1"/>
      <protection/>
    </xf>
    <xf numFmtId="164" fontId="13" fillId="11" borderId="0" xfId="20" applyFont="1" applyFill="1" applyBorder="1">
      <alignment/>
      <protection/>
    </xf>
    <xf numFmtId="164" fontId="13" fillId="13" borderId="19" xfId="20" applyFont="1" applyFill="1" applyBorder="1" applyAlignment="1">
      <alignment horizontal="left"/>
      <protection/>
    </xf>
    <xf numFmtId="164" fontId="13" fillId="13" borderId="19" xfId="20" applyFont="1" applyFill="1" applyBorder="1" applyAlignment="1">
      <alignment wrapText="1"/>
      <protection/>
    </xf>
    <xf numFmtId="164" fontId="13" fillId="15" borderId="19" xfId="20" applyFont="1" applyFill="1" applyBorder="1" applyAlignment="1">
      <alignment horizontal="left"/>
      <protection/>
    </xf>
    <xf numFmtId="164" fontId="13" fillId="15" borderId="19" xfId="20" applyFont="1" applyFill="1" applyBorder="1" applyAlignment="1">
      <alignment wrapText="1"/>
      <protection/>
    </xf>
    <xf numFmtId="164" fontId="13" fillId="16" borderId="19" xfId="20" applyFont="1" applyFill="1" applyBorder="1" applyAlignment="1">
      <alignment horizontal="left"/>
      <protection/>
    </xf>
    <xf numFmtId="164" fontId="5" fillId="0" borderId="0" xfId="20" applyFont="1" applyFill="1" applyBorder="1">
      <alignment/>
      <protection/>
    </xf>
    <xf numFmtId="164" fontId="5" fillId="0" borderId="0" xfId="20" applyFont="1" applyFill="1">
      <alignment/>
      <protection/>
    </xf>
    <xf numFmtId="164" fontId="20" fillId="0" borderId="0" xfId="20" applyFont="1" applyFill="1" applyBorder="1" applyAlignment="1" applyProtection="1">
      <alignment horizontal="left"/>
      <protection/>
    </xf>
    <xf numFmtId="164" fontId="20" fillId="0" borderId="0" xfId="20" applyFont="1" applyFill="1" applyBorder="1" applyAlignment="1" applyProtection="1">
      <alignment wrapText="1"/>
      <protection/>
    </xf>
    <xf numFmtId="166" fontId="6" fillId="0" borderId="0" xfId="20" applyNumberFormat="1" applyFont="1" applyFill="1" applyBorder="1" applyAlignment="1" applyProtection="1">
      <alignment horizontal="right" wrapText="1"/>
      <protection/>
    </xf>
    <xf numFmtId="166" fontId="0" fillId="0" borderId="0" xfId="20" applyNumberFormat="1" applyFont="1" applyFill="1" applyBorder="1" applyAlignment="1" applyProtection="1">
      <alignment horizontal="right" wrapText="1"/>
      <protection/>
    </xf>
    <xf numFmtId="164" fontId="15" fillId="4" borderId="20" xfId="20" applyFont="1" applyFill="1" applyBorder="1" applyAlignment="1">
      <alignment horizontal="left"/>
      <protection/>
    </xf>
    <xf numFmtId="164" fontId="15" fillId="4" borderId="45" xfId="20" applyFont="1" applyFill="1" applyBorder="1" applyAlignment="1">
      <alignment wrapText="1"/>
      <protection/>
    </xf>
    <xf numFmtId="166" fontId="15" fillId="4" borderId="19" xfId="20" applyNumberFormat="1" applyFont="1" applyFill="1" applyBorder="1" applyAlignment="1">
      <alignment horizontal="right" wrapText="1"/>
      <protection/>
    </xf>
    <xf numFmtId="164" fontId="1" fillId="0" borderId="0" xfId="20" applyFont="1" applyFill="1" applyBorder="1" applyAlignment="1" applyProtection="1">
      <alignment horizontal="left"/>
      <protection/>
    </xf>
    <xf numFmtId="164" fontId="1" fillId="0" borderId="0" xfId="20" applyFont="1" applyFill="1" applyBorder="1" applyAlignment="1" applyProtection="1">
      <alignment wrapText="1"/>
      <protection/>
    </xf>
    <xf numFmtId="164" fontId="13" fillId="11" borderId="11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1" fillId="0" borderId="0" xfId="20" applyFont="1" applyFill="1" applyBorder="1" applyAlignment="1" applyProtection="1">
      <alignment wrapText="1"/>
      <protection/>
    </xf>
    <xf numFmtId="164" fontId="15" fillId="4" borderId="3" xfId="20" applyFont="1" applyFill="1" applyBorder="1" applyAlignment="1" applyProtection="1">
      <alignment horizontal="left"/>
      <protection/>
    </xf>
    <xf numFmtId="164" fontId="15" fillId="4" borderId="19" xfId="20" applyFont="1" applyFill="1" applyBorder="1" applyAlignment="1" applyProtection="1">
      <alignment wrapText="1"/>
      <protection/>
    </xf>
    <xf numFmtId="164" fontId="0" fillId="0" borderId="10" xfId="20" applyBorder="1">
      <alignment/>
      <protection/>
    </xf>
    <xf numFmtId="166" fontId="15" fillId="13" borderId="19" xfId="20" applyNumberFormat="1" applyFont="1" applyFill="1" applyBorder="1" applyAlignment="1">
      <alignment horizontal="right" wrapText="1"/>
      <protection/>
    </xf>
    <xf numFmtId="164" fontId="0" fillId="2" borderId="10" xfId="20" applyFill="1" applyBorder="1">
      <alignment/>
      <protection/>
    </xf>
    <xf numFmtId="166" fontId="15" fillId="15" borderId="19" xfId="20" applyNumberFormat="1" applyFont="1" applyFill="1" applyBorder="1" applyAlignment="1">
      <alignment horizontal="right" wrapText="1"/>
      <protection/>
    </xf>
    <xf numFmtId="166" fontId="15" fillId="16" borderId="19" xfId="20" applyNumberFormat="1" applyFont="1" applyFill="1" applyBorder="1" applyAlignment="1">
      <alignment horizontal="right" wrapText="1"/>
      <protection/>
    </xf>
    <xf numFmtId="164" fontId="13" fillId="0" borderId="19" xfId="20" applyFont="1" applyFill="1" applyBorder="1" applyAlignment="1">
      <alignment horizontal="left"/>
      <protection/>
    </xf>
    <xf numFmtId="164" fontId="16" fillId="0" borderId="19" xfId="20" applyFont="1" applyFill="1" applyBorder="1" applyAlignment="1">
      <alignment wrapText="1"/>
      <protection/>
    </xf>
    <xf numFmtId="166" fontId="15" fillId="0" borderId="19" xfId="20" applyNumberFormat="1" applyFont="1" applyFill="1" applyBorder="1" applyAlignment="1">
      <alignment horizontal="right" wrapText="1"/>
      <protection/>
    </xf>
    <xf numFmtId="164" fontId="16" fillId="0" borderId="19" xfId="20" applyFont="1" applyFill="1" applyBorder="1" applyAlignment="1">
      <alignment horizontal="left"/>
      <protection/>
    </xf>
    <xf numFmtId="164" fontId="15" fillId="18" borderId="19" xfId="20" applyFont="1" applyFill="1" applyBorder="1" applyAlignment="1" applyProtection="1">
      <alignment horizontal="center" wrapText="1"/>
      <protection/>
    </xf>
    <xf numFmtId="166" fontId="21" fillId="18" borderId="19" xfId="20" applyNumberFormat="1" applyFont="1" applyFill="1" applyBorder="1" applyAlignment="1" applyProtection="1">
      <alignment horizontal="right" wrapText="1"/>
      <protection/>
    </xf>
    <xf numFmtId="164" fontId="13" fillId="11" borderId="1" xfId="20" applyFont="1" applyFill="1" applyBorder="1" applyAlignment="1" applyProtection="1">
      <alignment/>
      <protection/>
    </xf>
    <xf numFmtId="164" fontId="13" fillId="11" borderId="19" xfId="20" applyFont="1" applyFill="1" applyBorder="1">
      <alignment/>
      <protection/>
    </xf>
    <xf numFmtId="164" fontId="13" fillId="11" borderId="45" xfId="20" applyFont="1" applyFill="1" applyBorder="1" applyAlignment="1" applyProtection="1">
      <alignment wrapText="1"/>
      <protection/>
    </xf>
    <xf numFmtId="166" fontId="17" fillId="0" borderId="19" xfId="20" applyNumberFormat="1" applyFont="1" applyBorder="1" applyAlignment="1" applyProtection="1">
      <alignment horizontal="right" wrapText="1"/>
      <protection/>
    </xf>
    <xf numFmtId="164" fontId="16" fillId="11" borderId="6" xfId="20" applyFont="1" applyFill="1" applyBorder="1" applyAlignment="1" applyProtection="1">
      <alignment horizontal="left"/>
      <protection/>
    </xf>
    <xf numFmtId="164" fontId="13" fillId="0" borderId="19" xfId="20" applyFont="1" applyBorder="1" applyAlignment="1" applyProtection="1">
      <alignment horizontal="left"/>
      <protection/>
    </xf>
    <xf numFmtId="164" fontId="16" fillId="15" borderId="19" xfId="20" applyFont="1" applyFill="1" applyBorder="1" applyAlignment="1" applyProtection="1">
      <alignment wrapText="1"/>
      <protection/>
    </xf>
    <xf numFmtId="164" fontId="15" fillId="18" borderId="19" xfId="20" applyFont="1" applyFill="1" applyBorder="1" applyAlignment="1">
      <alignment horizontal="center" wrapText="1"/>
      <protection/>
    </xf>
    <xf numFmtId="166" fontId="21" fillId="18" borderId="19" xfId="20" applyNumberFormat="1" applyFont="1" applyFill="1" applyBorder="1" applyAlignment="1">
      <alignment horizontal="right" wrapText="1"/>
      <protection/>
    </xf>
    <xf numFmtId="164" fontId="15" fillId="4" borderId="19" xfId="20" applyFont="1" applyFill="1" applyBorder="1" applyAlignment="1">
      <alignment horizontal="left" wrapText="1"/>
      <protection/>
    </xf>
    <xf numFmtId="164" fontId="13" fillId="11" borderId="3" xfId="20" applyFont="1" applyFill="1" applyBorder="1" applyAlignment="1" applyProtection="1">
      <alignment vertical="top" wrapText="1"/>
      <protection locked="0"/>
    </xf>
    <xf numFmtId="164" fontId="13" fillId="11" borderId="19" xfId="20" applyFont="1" applyFill="1" applyBorder="1" applyAlignment="1" applyProtection="1">
      <alignment vertical="top" wrapText="1"/>
      <protection locked="0"/>
    </xf>
    <xf numFmtId="166" fontId="15" fillId="11" borderId="19" xfId="20" applyNumberFormat="1" applyFont="1" applyFill="1" applyBorder="1" applyAlignment="1">
      <alignment horizontal="right" wrapText="1"/>
      <protection/>
    </xf>
    <xf numFmtId="164" fontId="13" fillId="11" borderId="6" xfId="20" applyFont="1" applyFill="1" applyBorder="1" applyAlignment="1">
      <alignment horizontal="left"/>
      <protection/>
    </xf>
    <xf numFmtId="164" fontId="13" fillId="11" borderId="50" xfId="20" applyFont="1" applyFill="1" applyBorder="1" applyAlignment="1">
      <alignment wrapText="1"/>
      <protection/>
    </xf>
    <xf numFmtId="166" fontId="15" fillId="11" borderId="6" xfId="20" applyNumberFormat="1" applyFont="1" applyFill="1" applyBorder="1" applyAlignment="1">
      <alignment horizontal="right" wrapText="1"/>
      <protection/>
    </xf>
    <xf numFmtId="164" fontId="13" fillId="2" borderId="19" xfId="20" applyFont="1" applyFill="1" applyBorder="1" applyAlignment="1">
      <alignment horizontal="left"/>
      <protection/>
    </xf>
    <xf numFmtId="164" fontId="16" fillId="2" borderId="19" xfId="20" applyFont="1" applyFill="1" applyBorder="1" applyAlignment="1">
      <alignment wrapText="1"/>
      <protection/>
    </xf>
    <xf numFmtId="166" fontId="17" fillId="2" borderId="19" xfId="20" applyNumberFormat="1" applyFont="1" applyFill="1" applyBorder="1" applyAlignment="1">
      <alignment horizontal="right" wrapText="1"/>
      <protection/>
    </xf>
    <xf numFmtId="166" fontId="17" fillId="16" borderId="19" xfId="20" applyNumberFormat="1" applyFont="1" applyFill="1" applyBorder="1" applyAlignment="1">
      <alignment horizontal="right" wrapText="1"/>
      <protection/>
    </xf>
    <xf numFmtId="166" fontId="17" fillId="0" borderId="19" xfId="20" applyNumberFormat="1" applyFont="1" applyBorder="1" applyAlignment="1">
      <alignment horizontal="right" wrapText="1"/>
      <protection/>
    </xf>
    <xf numFmtId="164" fontId="13" fillId="11" borderId="3" xfId="20" applyFont="1" applyFill="1" applyBorder="1" applyAlignment="1">
      <alignment horizontal="left"/>
      <protection/>
    </xf>
    <xf numFmtId="164" fontId="13" fillId="11" borderId="19" xfId="20" applyFont="1" applyFill="1" applyBorder="1" applyAlignment="1" applyProtection="1">
      <alignment horizontal="left"/>
      <protection/>
    </xf>
    <xf numFmtId="164" fontId="13" fillId="11" borderId="19" xfId="20" applyFont="1" applyFill="1" applyBorder="1" applyAlignment="1">
      <alignment wrapText="1"/>
      <protection/>
    </xf>
    <xf numFmtId="166" fontId="15" fillId="2" borderId="19" xfId="20" applyNumberFormat="1" applyFont="1" applyFill="1" applyBorder="1" applyAlignment="1">
      <alignment horizontal="right" wrapText="1"/>
      <protection/>
    </xf>
    <xf numFmtId="164" fontId="16" fillId="11" borderId="19" xfId="20" applyFont="1" applyFill="1" applyBorder="1" applyAlignment="1" applyProtection="1">
      <alignment horizontal="left"/>
      <protection/>
    </xf>
    <xf numFmtId="164" fontId="16" fillId="11" borderId="6" xfId="20" applyFont="1" applyFill="1" applyBorder="1" applyAlignment="1">
      <alignment horizontal="left"/>
      <protection/>
    </xf>
    <xf numFmtId="166" fontId="17" fillId="11" borderId="19" xfId="20" applyNumberFormat="1" applyFont="1" applyFill="1" applyBorder="1" applyAlignment="1">
      <alignment horizontal="right" wrapText="1"/>
      <protection/>
    </xf>
    <xf numFmtId="164" fontId="15" fillId="18" borderId="20" xfId="20" applyFont="1" applyFill="1" applyBorder="1" applyAlignment="1" applyProtection="1">
      <alignment horizontal="left"/>
      <protection/>
    </xf>
    <xf numFmtId="164" fontId="15" fillId="18" borderId="45" xfId="20" applyFont="1" applyFill="1" applyBorder="1" applyAlignment="1" applyProtection="1">
      <alignment wrapText="1"/>
      <protection/>
    </xf>
    <xf numFmtId="164" fontId="15" fillId="4" borderId="1" xfId="20" applyFont="1" applyFill="1" applyBorder="1" applyAlignment="1" applyProtection="1">
      <alignment horizontal="left"/>
      <protection/>
    </xf>
    <xf numFmtId="164" fontId="15" fillId="4" borderId="45" xfId="20" applyFont="1" applyFill="1" applyBorder="1" applyAlignment="1" applyProtection="1">
      <alignment wrapText="1"/>
      <protection/>
    </xf>
    <xf numFmtId="164" fontId="16" fillId="2" borderId="45" xfId="20" applyFont="1" applyFill="1" applyBorder="1" applyAlignment="1" applyProtection="1">
      <alignment wrapText="1"/>
      <protection/>
    </xf>
    <xf numFmtId="164" fontId="16" fillId="2" borderId="3" xfId="20" applyFont="1" applyFill="1" applyBorder="1" applyAlignment="1" applyProtection="1">
      <alignment horizontal="left"/>
      <protection/>
    </xf>
    <xf numFmtId="164" fontId="13" fillId="11" borderId="3" xfId="20" applyFont="1" applyFill="1" applyBorder="1" applyAlignment="1" applyProtection="1">
      <alignment/>
      <protection/>
    </xf>
    <xf numFmtId="164" fontId="17" fillId="11" borderId="0" xfId="20" applyFont="1" applyFill="1" applyBorder="1">
      <alignment/>
      <protection/>
    </xf>
    <xf numFmtId="164" fontId="16" fillId="11" borderId="19" xfId="20" applyFont="1" applyFill="1" applyBorder="1" applyAlignment="1">
      <alignment wrapText="1"/>
      <protection/>
    </xf>
    <xf numFmtId="164" fontId="15" fillId="4" borderId="3" xfId="20" applyFont="1" applyFill="1" applyBorder="1" applyAlignment="1">
      <alignment horizontal="left"/>
      <protection/>
    </xf>
    <xf numFmtId="164" fontId="15" fillId="2" borderId="19" xfId="20" applyFont="1" applyFill="1" applyBorder="1" applyAlignment="1" applyProtection="1">
      <alignment horizontal="left"/>
      <protection/>
    </xf>
    <xf numFmtId="164" fontId="17" fillId="2" borderId="19" xfId="20" applyFont="1" applyFill="1" applyBorder="1" applyAlignment="1" applyProtection="1">
      <alignment wrapText="1"/>
      <protection/>
    </xf>
    <xf numFmtId="164" fontId="15" fillId="13" borderId="19" xfId="20" applyFont="1" applyFill="1" applyBorder="1" applyAlignment="1" applyProtection="1">
      <alignment horizontal="left"/>
      <protection/>
    </xf>
    <xf numFmtId="164" fontId="15" fillId="13" borderId="19" xfId="20" applyFont="1" applyFill="1" applyBorder="1" applyAlignment="1" applyProtection="1">
      <alignment wrapText="1"/>
      <protection/>
    </xf>
    <xf numFmtId="164" fontId="15" fillId="15" borderId="19" xfId="20" applyFont="1" applyFill="1" applyBorder="1" applyAlignment="1" applyProtection="1">
      <alignment horizontal="left"/>
      <protection/>
    </xf>
    <xf numFmtId="164" fontId="15" fillId="15" borderId="19" xfId="20" applyFont="1" applyFill="1" applyBorder="1" applyAlignment="1" applyProtection="1">
      <alignment wrapText="1"/>
      <protection/>
    </xf>
    <xf numFmtId="164" fontId="15" fillId="16" borderId="19" xfId="20" applyFont="1" applyFill="1" applyBorder="1" applyAlignment="1" applyProtection="1">
      <alignment horizontal="left"/>
      <protection/>
    </xf>
    <xf numFmtId="164" fontId="17" fillId="16" borderId="19" xfId="20" applyFont="1" applyFill="1" applyBorder="1" applyAlignment="1" applyProtection="1">
      <alignment wrapText="1"/>
      <protection/>
    </xf>
    <xf numFmtId="164" fontId="15" fillId="0" borderId="19" xfId="20" applyFont="1" applyFill="1" applyBorder="1" applyAlignment="1" applyProtection="1">
      <alignment horizontal="left"/>
      <protection/>
    </xf>
    <xf numFmtId="164" fontId="17" fillId="0" borderId="19" xfId="20" applyFont="1" applyFill="1" applyBorder="1" applyAlignment="1" applyProtection="1">
      <alignment wrapText="1"/>
      <protection/>
    </xf>
    <xf numFmtId="164" fontId="15" fillId="18" borderId="20" xfId="20" applyFont="1" applyFill="1" applyBorder="1" applyAlignment="1" applyProtection="1">
      <alignment horizontal="center"/>
      <protection/>
    </xf>
    <xf numFmtId="164" fontId="15" fillId="18" borderId="45" xfId="20" applyFont="1" applyFill="1" applyBorder="1" applyAlignment="1" applyProtection="1">
      <alignment horizontal="center" wrapText="1"/>
      <protection/>
    </xf>
    <xf numFmtId="166" fontId="15" fillId="18" borderId="19" xfId="20" applyNumberFormat="1" applyFont="1" applyFill="1" applyBorder="1" applyAlignment="1" applyProtection="1">
      <alignment horizontal="right" wrapText="1"/>
      <protection/>
    </xf>
    <xf numFmtId="164" fontId="15" fillId="4" borderId="19" xfId="20" applyFont="1" applyFill="1" applyBorder="1" applyAlignment="1">
      <alignment/>
      <protection/>
    </xf>
    <xf numFmtId="166" fontId="15" fillId="4" borderId="19" xfId="20" applyNumberFormat="1" applyFont="1" applyFill="1" applyBorder="1" applyAlignment="1">
      <alignment horizontal="right"/>
      <protection/>
    </xf>
    <xf numFmtId="164" fontId="13" fillId="11" borderId="3" xfId="20" applyFont="1" applyFill="1" applyBorder="1" applyAlignment="1">
      <alignment/>
      <protection/>
    </xf>
    <xf numFmtId="164" fontId="15" fillId="11" borderId="19" xfId="20" applyFont="1" applyFill="1" applyBorder="1">
      <alignment/>
      <protection/>
    </xf>
    <xf numFmtId="166" fontId="15" fillId="11" borderId="19" xfId="20" applyNumberFormat="1" applyFont="1" applyFill="1" applyBorder="1" applyAlignment="1">
      <alignment horizontal="right"/>
      <protection/>
    </xf>
    <xf numFmtId="164" fontId="13" fillId="11" borderId="11" xfId="20" applyFont="1" applyFill="1" applyBorder="1" applyAlignment="1">
      <alignment horizontal="center" wrapText="1"/>
      <protection/>
    </xf>
    <xf numFmtId="164" fontId="13" fillId="11" borderId="6" xfId="20" applyFont="1" applyFill="1" applyBorder="1" applyAlignment="1">
      <alignment wrapText="1"/>
      <protection/>
    </xf>
    <xf numFmtId="164" fontId="13" fillId="2" borderId="19" xfId="20" applyFont="1" applyFill="1" applyBorder="1" applyAlignment="1">
      <alignment wrapText="1"/>
      <protection/>
    </xf>
    <xf numFmtId="164" fontId="16" fillId="16" borderId="19" xfId="20" applyFont="1" applyFill="1" applyBorder="1" applyAlignment="1">
      <alignment horizontal="left" wrapText="1"/>
      <protection/>
    </xf>
    <xf numFmtId="164" fontId="16" fillId="0" borderId="19" xfId="20" applyFont="1" applyBorder="1" applyAlignment="1">
      <alignment horizontal="left" wrapText="1"/>
      <protection/>
    </xf>
    <xf numFmtId="164" fontId="13" fillId="11" borderId="3" xfId="20" applyFont="1" applyFill="1" applyBorder="1" applyAlignment="1">
      <alignment wrapText="1"/>
      <protection/>
    </xf>
    <xf numFmtId="164" fontId="15" fillId="11" borderId="0" xfId="20" applyFont="1" applyFill="1" applyBorder="1">
      <alignment/>
      <protection/>
    </xf>
    <xf numFmtId="164" fontId="13" fillId="11" borderId="11" xfId="20" applyFont="1" applyFill="1" applyBorder="1" applyAlignment="1">
      <alignment horizontal="left" wrapText="1"/>
      <protection/>
    </xf>
    <xf numFmtId="164" fontId="13" fillId="11" borderId="6" xfId="20" applyFont="1" applyFill="1" applyBorder="1" applyAlignment="1">
      <alignment horizontal="left" wrapText="1"/>
      <protection/>
    </xf>
    <xf numFmtId="164" fontId="13" fillId="2" borderId="19" xfId="20" applyFont="1" applyFill="1" applyBorder="1" applyAlignment="1">
      <alignment horizontal="left" wrapText="1"/>
      <protection/>
    </xf>
    <xf numFmtId="164" fontId="13" fillId="16" borderId="19" xfId="20" applyFont="1" applyFill="1" applyBorder="1" applyAlignment="1">
      <alignment wrapText="1"/>
      <protection/>
    </xf>
    <xf numFmtId="164" fontId="16" fillId="2" borderId="19" xfId="20" applyFont="1" applyFill="1" applyBorder="1" applyAlignment="1">
      <alignment horizontal="left" wrapText="1"/>
      <protection/>
    </xf>
    <xf numFmtId="164" fontId="13" fillId="11" borderId="45" xfId="20" applyFont="1" applyFill="1" applyBorder="1" applyAlignment="1">
      <alignment horizontal="left" wrapText="1"/>
      <protection/>
    </xf>
    <xf numFmtId="164" fontId="13" fillId="15" borderId="19" xfId="20" applyFont="1" applyFill="1" applyBorder="1" applyAlignment="1">
      <alignment horizontal="left" wrapText="1"/>
      <protection/>
    </xf>
    <xf numFmtId="164" fontId="16" fillId="2" borderId="19" xfId="20" applyFont="1" applyFill="1" applyBorder="1" applyAlignment="1">
      <alignment horizontal="left"/>
      <protection/>
    </xf>
    <xf numFmtId="164" fontId="15" fillId="18" borderId="20" xfId="20" applyFont="1" applyFill="1" applyBorder="1" applyAlignment="1">
      <alignment horizontal="center"/>
      <protection/>
    </xf>
    <xf numFmtId="164" fontId="15" fillId="18" borderId="45" xfId="20" applyFont="1" applyFill="1" applyBorder="1" applyAlignment="1">
      <alignment horizontal="center" wrapText="1"/>
      <protection/>
    </xf>
    <xf numFmtId="166" fontId="15" fillId="18" borderId="19" xfId="20" applyNumberFormat="1" applyFont="1" applyFill="1" applyBorder="1" applyAlignment="1">
      <alignment horizontal="center" wrapText="1"/>
      <protection/>
    </xf>
    <xf numFmtId="164" fontId="13" fillId="11" borderId="3" xfId="20" applyFont="1" applyFill="1" applyBorder="1">
      <alignment/>
      <protection/>
    </xf>
    <xf numFmtId="164" fontId="13" fillId="11" borderId="6" xfId="20" applyFont="1" applyFill="1" applyBorder="1">
      <alignment/>
      <protection/>
    </xf>
    <xf numFmtId="164" fontId="13" fillId="2" borderId="19" xfId="20" applyFont="1" applyFill="1" applyBorder="1">
      <alignment/>
      <protection/>
    </xf>
    <xf numFmtId="164" fontId="15" fillId="11" borderId="0" xfId="20" applyFont="1" applyFill="1">
      <alignment/>
      <protection/>
    </xf>
    <xf numFmtId="164" fontId="13" fillId="11" borderId="19" xfId="20" applyFont="1" applyFill="1" applyBorder="1" applyAlignment="1">
      <alignment/>
      <protection/>
    </xf>
    <xf numFmtId="164" fontId="16" fillId="0" borderId="3" xfId="20" applyFont="1" applyBorder="1" applyAlignment="1">
      <alignment horizontal="left"/>
      <protection/>
    </xf>
    <xf numFmtId="164" fontId="16" fillId="0" borderId="3" xfId="20" applyFont="1" applyBorder="1" applyAlignment="1">
      <alignment wrapText="1"/>
      <protection/>
    </xf>
    <xf numFmtId="166" fontId="17" fillId="0" borderId="3" xfId="20" applyNumberFormat="1" applyFont="1" applyBorder="1" applyAlignment="1">
      <alignment horizontal="right" wrapText="1"/>
      <protection/>
    </xf>
    <xf numFmtId="164" fontId="15" fillId="4" borderId="20" xfId="20" applyFont="1" applyFill="1" applyBorder="1" applyAlignment="1">
      <alignment/>
      <protection/>
    </xf>
    <xf numFmtId="164" fontId="13" fillId="2" borderId="19" xfId="20" applyFont="1" applyFill="1" applyBorder="1" applyAlignment="1" applyProtection="1">
      <alignment wrapText="1"/>
      <protection/>
    </xf>
    <xf numFmtId="166" fontId="13" fillId="2" borderId="19" xfId="20" applyNumberFormat="1" applyFont="1" applyFill="1" applyBorder="1" applyAlignment="1" applyProtection="1">
      <alignment horizontal="right" wrapText="1"/>
      <protection/>
    </xf>
    <xf numFmtId="166" fontId="15" fillId="15" borderId="19" xfId="20" applyNumberFormat="1" applyFont="1" applyFill="1" applyBorder="1" applyAlignment="1" applyProtection="1">
      <alignment wrapText="1"/>
      <protection/>
    </xf>
    <xf numFmtId="164" fontId="17" fillId="16" borderId="19" xfId="20" applyFont="1" applyFill="1" applyBorder="1" applyAlignment="1" applyProtection="1">
      <alignment horizontal="left"/>
      <protection/>
    </xf>
    <xf numFmtId="164" fontId="17" fillId="16" borderId="19" xfId="20" applyFont="1" applyFill="1" applyBorder="1">
      <alignment/>
      <protection/>
    </xf>
    <xf numFmtId="166" fontId="17" fillId="16" borderId="19" xfId="20" applyNumberFormat="1" applyFont="1" applyFill="1" applyBorder="1" applyAlignment="1" applyProtection="1">
      <alignment wrapText="1"/>
      <protection/>
    </xf>
    <xf numFmtId="164" fontId="17" fillId="2" borderId="19" xfId="20" applyFont="1" applyFill="1" applyBorder="1" applyAlignment="1" applyProtection="1">
      <alignment horizontal="left"/>
      <protection/>
    </xf>
    <xf numFmtId="164" fontId="17" fillId="0" borderId="19" xfId="20" applyFont="1" applyBorder="1">
      <alignment/>
      <protection/>
    </xf>
    <xf numFmtId="166" fontId="15" fillId="2" borderId="19" xfId="20" applyNumberFormat="1" applyFont="1" applyFill="1" applyBorder="1" applyAlignment="1" applyProtection="1">
      <alignment horizontal="right" wrapText="1"/>
      <protection/>
    </xf>
    <xf numFmtId="164" fontId="17" fillId="11" borderId="19" xfId="20" applyFont="1" applyFill="1" applyBorder="1">
      <alignment/>
      <protection/>
    </xf>
    <xf numFmtId="164" fontId="16" fillId="13" borderId="19" xfId="20" applyFont="1" applyFill="1" applyBorder="1" applyAlignment="1" applyProtection="1">
      <alignment horizontal="left"/>
      <protection/>
    </xf>
    <xf numFmtId="164" fontId="16" fillId="15" borderId="19" xfId="20" applyFont="1" applyFill="1" applyBorder="1" applyAlignment="1" applyProtection="1">
      <alignment horizontal="left"/>
      <protection/>
    </xf>
    <xf numFmtId="166" fontId="15" fillId="16" borderId="19" xfId="20" applyNumberFormat="1" applyFont="1" applyFill="1" applyBorder="1" applyAlignment="1" applyProtection="1">
      <alignment horizontal="right" wrapText="1"/>
      <protection/>
    </xf>
    <xf numFmtId="164" fontId="15" fillId="4" borderId="20" xfId="20" applyFont="1" applyFill="1" applyBorder="1">
      <alignment/>
      <protection/>
    </xf>
    <xf numFmtId="164" fontId="17" fillId="4" borderId="45" xfId="20" applyFont="1" applyFill="1" applyBorder="1" applyAlignment="1">
      <alignment wrapText="1"/>
      <protection/>
    </xf>
    <xf numFmtId="166" fontId="15" fillId="0" borderId="19" xfId="20" applyNumberFormat="1" applyFont="1" applyBorder="1" applyAlignment="1">
      <alignment horizontal="right" wrapText="1"/>
      <protection/>
    </xf>
    <xf numFmtId="166" fontId="21" fillId="15" borderId="19" xfId="20" applyNumberFormat="1" applyFont="1" applyFill="1" applyBorder="1" applyAlignment="1">
      <alignment horizontal="right" wrapText="1"/>
      <protection/>
    </xf>
    <xf numFmtId="166" fontId="15" fillId="18" borderId="19" xfId="20" applyNumberFormat="1" applyFont="1" applyFill="1" applyBorder="1" applyAlignment="1">
      <alignment horizontal="right" wrapText="1"/>
      <protection/>
    </xf>
    <xf numFmtId="166" fontId="21" fillId="4" borderId="19" xfId="20" applyNumberFormat="1" applyFont="1" applyFill="1" applyBorder="1" applyAlignment="1">
      <alignment horizontal="right" wrapText="1"/>
      <protection/>
    </xf>
    <xf numFmtId="164" fontId="22" fillId="11" borderId="3" xfId="20" applyFont="1" applyFill="1" applyBorder="1">
      <alignment/>
      <protection/>
    </xf>
    <xf numFmtId="164" fontId="22" fillId="11" borderId="19" xfId="20" applyFont="1" applyFill="1" applyBorder="1" applyAlignment="1">
      <alignment wrapText="1"/>
      <protection/>
    </xf>
    <xf numFmtId="166" fontId="22" fillId="11" borderId="19" xfId="20" applyNumberFormat="1" applyFont="1" applyFill="1" applyBorder="1" applyAlignment="1">
      <alignment horizontal="right" wrapText="1"/>
      <protection/>
    </xf>
    <xf numFmtId="164" fontId="22" fillId="11" borderId="6" xfId="20" applyFont="1" applyFill="1" applyBorder="1">
      <alignment/>
      <protection/>
    </xf>
    <xf numFmtId="164" fontId="22" fillId="2" borderId="19" xfId="20" applyFont="1" applyFill="1" applyBorder="1">
      <alignment/>
      <protection/>
    </xf>
    <xf numFmtId="164" fontId="22" fillId="2" borderId="19" xfId="20" applyFont="1" applyFill="1" applyBorder="1" applyAlignment="1">
      <alignment wrapText="1"/>
      <protection/>
    </xf>
    <xf numFmtId="166" fontId="22" fillId="0" borderId="19" xfId="20" applyNumberFormat="1" applyFont="1" applyFill="1" applyBorder="1" applyAlignment="1">
      <alignment horizontal="right" wrapText="1"/>
      <protection/>
    </xf>
    <xf numFmtId="164" fontId="22" fillId="13" borderId="19" xfId="20" applyFont="1" applyFill="1" applyBorder="1" applyAlignment="1" applyProtection="1">
      <alignment horizontal="left"/>
      <protection/>
    </xf>
    <xf numFmtId="164" fontId="22" fillId="13" borderId="19" xfId="20" applyFont="1" applyFill="1" applyBorder="1" applyAlignment="1" applyProtection="1">
      <alignment wrapText="1"/>
      <protection/>
    </xf>
    <xf numFmtId="166" fontId="22" fillId="13" borderId="19" xfId="20" applyNumberFormat="1" applyFont="1" applyFill="1" applyBorder="1" applyAlignment="1" applyProtection="1">
      <alignment horizontal="right" wrapText="1"/>
      <protection/>
    </xf>
    <xf numFmtId="164" fontId="22" fillId="15" borderId="19" xfId="20" applyFont="1" applyFill="1" applyBorder="1" applyAlignment="1" applyProtection="1">
      <alignment horizontal="left"/>
      <protection/>
    </xf>
    <xf numFmtId="164" fontId="22" fillId="15" borderId="19" xfId="20" applyFont="1" applyFill="1" applyBorder="1" applyAlignment="1" applyProtection="1">
      <alignment wrapText="1"/>
      <protection/>
    </xf>
    <xf numFmtId="166" fontId="22" fillId="15" borderId="19" xfId="20" applyNumberFormat="1" applyFont="1" applyFill="1" applyBorder="1" applyAlignment="1" applyProtection="1">
      <alignment horizontal="right" wrapText="1"/>
      <protection/>
    </xf>
    <xf numFmtId="164" fontId="23" fillId="16" borderId="19" xfId="20" applyFont="1" applyFill="1" applyBorder="1" applyAlignment="1" applyProtection="1">
      <alignment horizontal="left"/>
      <protection/>
    </xf>
    <xf numFmtId="164" fontId="23" fillId="16" borderId="19" xfId="20" applyFont="1" applyFill="1" applyBorder="1" applyAlignment="1" applyProtection="1">
      <alignment wrapText="1"/>
      <protection/>
    </xf>
    <xf numFmtId="166" fontId="22" fillId="16" borderId="19" xfId="20" applyNumberFormat="1" applyFont="1" applyFill="1" applyBorder="1" applyAlignment="1" applyProtection="1">
      <alignment horizontal="right" wrapText="1"/>
      <protection/>
    </xf>
    <xf numFmtId="164" fontId="5" fillId="0" borderId="10" xfId="20" applyFont="1" applyFill="1" applyBorder="1" applyAlignment="1">
      <alignment/>
      <protection/>
    </xf>
    <xf numFmtId="164" fontId="23" fillId="2" borderId="19" xfId="20" applyFont="1" applyFill="1" applyBorder="1" applyAlignment="1" applyProtection="1">
      <alignment horizontal="left"/>
      <protection/>
    </xf>
    <xf numFmtId="164" fontId="23" fillId="2" borderId="19" xfId="20" applyFont="1" applyFill="1" applyBorder="1" applyAlignment="1" applyProtection="1">
      <alignment wrapText="1"/>
      <protection/>
    </xf>
    <xf numFmtId="166" fontId="22" fillId="2" borderId="19" xfId="20" applyNumberFormat="1" applyFont="1" applyFill="1" applyBorder="1" applyAlignment="1" applyProtection="1">
      <alignment horizontal="right" wrapText="1"/>
      <protection/>
    </xf>
    <xf numFmtId="164" fontId="22" fillId="11" borderId="19" xfId="20" applyFont="1" applyFill="1" applyBorder="1">
      <alignment/>
      <protection/>
    </xf>
    <xf numFmtId="164" fontId="23" fillId="2" borderId="19" xfId="20" applyFont="1" applyFill="1" applyBorder="1" applyAlignment="1">
      <alignment wrapText="1"/>
      <protection/>
    </xf>
    <xf numFmtId="164" fontId="22" fillId="11" borderId="3" xfId="20" applyFont="1" applyFill="1" applyBorder="1" applyAlignment="1" applyProtection="1">
      <alignment horizontal="left"/>
      <protection/>
    </xf>
    <xf numFmtId="166" fontId="22" fillId="11" borderId="19" xfId="20" applyNumberFormat="1" applyFont="1" applyFill="1" applyBorder="1" applyAlignment="1" applyProtection="1">
      <alignment horizontal="right" wrapText="1"/>
      <protection/>
    </xf>
    <xf numFmtId="164" fontId="22" fillId="11" borderId="6" xfId="20" applyFont="1" applyFill="1" applyBorder="1" applyAlignment="1" applyProtection="1">
      <alignment horizontal="left"/>
      <protection/>
    </xf>
    <xf numFmtId="164" fontId="22" fillId="2" borderId="19" xfId="20" applyFont="1" applyFill="1" applyBorder="1" applyAlignment="1" applyProtection="1">
      <alignment horizontal="left"/>
      <protection/>
    </xf>
    <xf numFmtId="164" fontId="22" fillId="2" borderId="19" xfId="20" applyFont="1" applyFill="1" applyBorder="1" applyAlignment="1" applyProtection="1">
      <alignment wrapText="1"/>
      <protection/>
    </xf>
    <xf numFmtId="164" fontId="22" fillId="13" borderId="19" xfId="20" applyFont="1" applyFill="1" applyBorder="1" applyAlignment="1">
      <alignment horizontal="left"/>
      <protection/>
    </xf>
    <xf numFmtId="164" fontId="22" fillId="13" borderId="19" xfId="20" applyFont="1" applyFill="1" applyBorder="1" applyAlignment="1">
      <alignment wrapText="1"/>
      <protection/>
    </xf>
    <xf numFmtId="164" fontId="22" fillId="15" borderId="19" xfId="20" applyFont="1" applyFill="1" applyBorder="1" applyAlignment="1">
      <alignment horizontal="left"/>
      <protection/>
    </xf>
    <xf numFmtId="164" fontId="22" fillId="15" borderId="19" xfId="20" applyFont="1" applyFill="1" applyBorder="1" applyAlignment="1">
      <alignment wrapText="1"/>
      <protection/>
    </xf>
    <xf numFmtId="166" fontId="23" fillId="16" borderId="19" xfId="20" applyNumberFormat="1" applyFont="1" applyFill="1" applyBorder="1" applyAlignment="1" applyProtection="1">
      <alignment horizontal="right" wrapText="1"/>
      <protection/>
    </xf>
    <xf numFmtId="166" fontId="23" fillId="2" borderId="19" xfId="20" applyNumberFormat="1" applyFont="1" applyFill="1" applyBorder="1" applyAlignment="1" applyProtection="1">
      <alignment horizontal="right" wrapText="1"/>
      <protection/>
    </xf>
    <xf numFmtId="164" fontId="22" fillId="11" borderId="1" xfId="20" applyFont="1" applyFill="1" applyBorder="1" applyAlignment="1">
      <alignment horizontal="left"/>
      <protection/>
    </xf>
    <xf numFmtId="164" fontId="22" fillId="11" borderId="4" xfId="20" applyFont="1" applyFill="1" applyBorder="1" applyAlignment="1">
      <alignment horizontal="left"/>
      <protection/>
    </xf>
    <xf numFmtId="164" fontId="22" fillId="2" borderId="19" xfId="20" applyFont="1" applyFill="1" applyBorder="1" applyAlignment="1">
      <alignment horizontal="left"/>
      <protection/>
    </xf>
    <xf numFmtId="166" fontId="22" fillId="2" borderId="19" xfId="20" applyNumberFormat="1" applyFont="1" applyFill="1" applyBorder="1" applyAlignment="1">
      <alignment horizontal="right" wrapText="1"/>
      <protection/>
    </xf>
    <xf numFmtId="164" fontId="22" fillId="13" borderId="4" xfId="20" applyFont="1" applyFill="1" applyBorder="1" applyAlignment="1" applyProtection="1">
      <alignment horizontal="left"/>
      <protection/>
    </xf>
    <xf numFmtId="166" fontId="22" fillId="13" borderId="19" xfId="20" applyNumberFormat="1" applyFont="1" applyFill="1" applyBorder="1" applyAlignment="1">
      <alignment horizontal="right" wrapText="1"/>
      <protection/>
    </xf>
    <xf numFmtId="166" fontId="22" fillId="15" borderId="19" xfId="20" applyNumberFormat="1" applyFont="1" applyFill="1" applyBorder="1" applyAlignment="1">
      <alignment horizontal="right" wrapText="1"/>
      <protection/>
    </xf>
    <xf numFmtId="164" fontId="23" fillId="16" borderId="19" xfId="20" applyFont="1" applyFill="1" applyBorder="1" applyAlignment="1">
      <alignment horizontal="left"/>
      <protection/>
    </xf>
    <xf numFmtId="164" fontId="23" fillId="16" borderId="19" xfId="20" applyFont="1" applyFill="1" applyBorder="1" applyAlignment="1">
      <alignment wrapText="1"/>
      <protection/>
    </xf>
    <xf numFmtId="166" fontId="23" fillId="16" borderId="19" xfId="20" applyNumberFormat="1" applyFont="1" applyFill="1" applyBorder="1" applyAlignment="1">
      <alignment horizontal="right" wrapText="1"/>
      <protection/>
    </xf>
    <xf numFmtId="164" fontId="23" fillId="0" borderId="19" xfId="20" applyFont="1" applyBorder="1" applyAlignment="1">
      <alignment horizontal="left"/>
      <protection/>
    </xf>
    <xf numFmtId="164" fontId="23" fillId="0" borderId="19" xfId="20" applyFont="1" applyBorder="1" applyAlignment="1">
      <alignment wrapText="1"/>
      <protection/>
    </xf>
    <xf numFmtId="166" fontId="23" fillId="0" borderId="19" xfId="20" applyNumberFormat="1" applyFont="1" applyBorder="1" applyAlignment="1">
      <alignment horizontal="right" wrapText="1"/>
      <protection/>
    </xf>
    <xf numFmtId="166" fontId="15" fillId="4" borderId="45" xfId="20" applyNumberFormat="1" applyFont="1" applyFill="1" applyBorder="1" applyAlignment="1">
      <alignment horizontal="right"/>
      <protection/>
    </xf>
    <xf numFmtId="164" fontId="13" fillId="11" borderId="6" xfId="20" applyFont="1" applyFill="1" applyBorder="1" applyAlignment="1">
      <alignment/>
      <protection/>
    </xf>
    <xf numFmtId="164" fontId="22" fillId="2" borderId="19" xfId="20" applyFont="1" applyFill="1" applyBorder="1" applyAlignment="1">
      <alignment/>
      <protection/>
    </xf>
    <xf numFmtId="166" fontId="22" fillId="2" borderId="19" xfId="20" applyNumberFormat="1" applyFont="1" applyFill="1" applyBorder="1" applyAlignment="1">
      <alignment horizontal="right"/>
      <protection/>
    </xf>
    <xf numFmtId="166" fontId="22" fillId="13" borderId="19" xfId="20" applyNumberFormat="1" applyFont="1" applyFill="1" applyBorder="1" applyAlignment="1">
      <alignment horizontal="right"/>
      <protection/>
    </xf>
    <xf numFmtId="166" fontId="22" fillId="15" borderId="19" xfId="20" applyNumberFormat="1" applyFont="1" applyFill="1" applyBorder="1" applyAlignment="1">
      <alignment horizontal="right"/>
      <protection/>
    </xf>
    <xf numFmtId="164" fontId="22" fillId="4" borderId="20" xfId="20" applyFont="1" applyFill="1" applyBorder="1" applyAlignment="1">
      <alignment horizontal="left"/>
      <protection/>
    </xf>
    <xf numFmtId="164" fontId="22" fillId="4" borderId="45" xfId="20" applyFont="1" applyFill="1" applyBorder="1" applyAlignment="1">
      <alignment wrapText="1"/>
      <protection/>
    </xf>
    <xf numFmtId="166" fontId="22" fillId="4" borderId="19" xfId="20" applyNumberFormat="1" applyFont="1" applyFill="1" applyBorder="1" applyAlignment="1">
      <alignment horizontal="right" wrapText="1"/>
      <protection/>
    </xf>
    <xf numFmtId="164" fontId="22" fillId="11" borderId="3" xfId="20" applyFont="1" applyFill="1" applyBorder="1" applyAlignment="1">
      <alignment horizontal="left"/>
      <protection/>
    </xf>
    <xf numFmtId="164" fontId="22" fillId="11" borderId="6" xfId="20" applyFont="1" applyFill="1" applyBorder="1" applyAlignment="1">
      <alignment horizontal="left"/>
      <protection/>
    </xf>
    <xf numFmtId="164" fontId="15" fillId="18" borderId="20" xfId="20" applyFont="1" applyFill="1" applyBorder="1">
      <alignment/>
      <protection/>
    </xf>
    <xf numFmtId="164" fontId="15" fillId="18" borderId="45" xfId="20" applyFont="1" applyFill="1" applyBorder="1" applyAlignment="1">
      <alignment wrapText="1"/>
      <protection/>
    </xf>
    <xf numFmtId="164" fontId="17" fillId="4" borderId="21" xfId="20" applyFont="1" applyFill="1" applyBorder="1" applyAlignment="1">
      <alignment wrapText="1"/>
      <protection/>
    </xf>
    <xf numFmtId="164" fontId="22" fillId="16" borderId="19" xfId="20" applyFont="1" applyFill="1" applyBorder="1" applyAlignment="1">
      <alignment horizontal="left"/>
      <protection/>
    </xf>
    <xf numFmtId="164" fontId="22" fillId="16" borderId="19" xfId="20" applyFont="1" applyFill="1" applyBorder="1" applyAlignment="1">
      <alignment wrapText="1"/>
      <protection/>
    </xf>
    <xf numFmtId="166" fontId="22" fillId="16" borderId="19" xfId="20" applyNumberFormat="1" applyFont="1" applyFill="1" applyBorder="1" applyAlignment="1">
      <alignment horizontal="right" wrapText="1"/>
      <protection/>
    </xf>
    <xf numFmtId="164" fontId="22" fillId="11" borderId="0" xfId="20" applyFont="1" applyFill="1" applyBorder="1">
      <alignment/>
      <protection/>
    </xf>
    <xf numFmtId="166" fontId="23" fillId="2" borderId="19" xfId="20" applyNumberFormat="1" applyFont="1" applyFill="1" applyBorder="1" applyAlignment="1">
      <alignment horizontal="right" wrapText="1"/>
      <protection/>
    </xf>
    <xf numFmtId="164" fontId="23" fillId="13" borderId="19" xfId="20" applyFont="1" applyFill="1" applyBorder="1" applyAlignment="1" applyProtection="1">
      <alignment horizontal="left"/>
      <protection/>
    </xf>
    <xf numFmtId="164" fontId="23" fillId="13" borderId="19" xfId="20" applyFont="1" applyFill="1" applyBorder="1" applyAlignment="1" applyProtection="1">
      <alignment wrapText="1"/>
      <protection/>
    </xf>
    <xf numFmtId="166" fontId="23" fillId="13" borderId="19" xfId="20" applyNumberFormat="1" applyFont="1" applyFill="1" applyBorder="1" applyAlignment="1">
      <alignment horizontal="right" wrapText="1"/>
      <protection/>
    </xf>
    <xf numFmtId="164" fontId="23" fillId="15" borderId="19" xfId="20" applyFont="1" applyFill="1" applyBorder="1" applyAlignment="1" applyProtection="1">
      <alignment wrapText="1"/>
      <protection/>
    </xf>
    <xf numFmtId="166" fontId="23" fillId="15" borderId="19" xfId="20" applyNumberFormat="1" applyFont="1" applyFill="1" applyBorder="1" applyAlignment="1">
      <alignment horizontal="right" wrapText="1"/>
      <protection/>
    </xf>
    <xf numFmtId="164" fontId="15" fillId="10" borderId="19" xfId="20" applyFont="1" applyFill="1" applyBorder="1" applyAlignment="1" applyProtection="1">
      <alignment horizontal="left"/>
      <protection/>
    </xf>
    <xf numFmtId="164" fontId="13" fillId="10" borderId="19" xfId="20" applyFont="1" applyFill="1" applyBorder="1" applyAlignment="1" applyProtection="1">
      <alignment wrapText="1"/>
      <protection/>
    </xf>
    <xf numFmtId="166" fontId="15" fillId="10" borderId="19" xfId="20" applyNumberFormat="1" applyFont="1" applyFill="1" applyBorder="1" applyAlignment="1" applyProtection="1">
      <alignment horizontal="right" wrapText="1"/>
      <protection/>
    </xf>
    <xf numFmtId="164" fontId="15" fillId="4" borderId="20" xfId="20" applyFont="1" applyFill="1" applyBorder="1" applyAlignment="1" applyProtection="1">
      <alignment horizontal="left"/>
      <protection/>
    </xf>
    <xf numFmtId="164" fontId="13" fillId="11" borderId="3" xfId="20" applyFont="1" applyFill="1" applyBorder="1" applyAlignment="1" applyProtection="1">
      <alignment horizontal="center" wrapText="1"/>
      <protection/>
    </xf>
    <xf numFmtId="164" fontId="13" fillId="11" borderId="11" xfId="20" applyFont="1" applyFill="1" applyBorder="1" applyAlignment="1" applyProtection="1">
      <alignment horizontal="left" wrapText="1"/>
      <protection/>
    </xf>
    <xf numFmtId="164" fontId="13" fillId="11" borderId="6" xfId="20" applyFont="1" applyFill="1" applyBorder="1" applyAlignment="1" applyProtection="1">
      <alignment horizontal="left" wrapText="1"/>
      <protection/>
    </xf>
    <xf numFmtId="164" fontId="15" fillId="11" borderId="19" xfId="20" applyFont="1" applyFill="1" applyBorder="1" applyAlignment="1">
      <alignment wrapText="1"/>
      <protection/>
    </xf>
    <xf numFmtId="164" fontId="13" fillId="2" borderId="19" xfId="20" applyFont="1" applyFill="1" applyBorder="1" applyAlignment="1" applyProtection="1">
      <alignment horizontal="left" wrapText="1"/>
      <protection/>
    </xf>
    <xf numFmtId="164" fontId="13" fillId="13" borderId="19" xfId="20" applyFont="1" applyFill="1" applyBorder="1" applyAlignment="1" applyProtection="1">
      <alignment horizontal="left" wrapText="1"/>
      <protection/>
    </xf>
    <xf numFmtId="166" fontId="17" fillId="0" borderId="45" xfId="20" applyNumberFormat="1" applyFont="1" applyBorder="1" applyAlignment="1" applyProtection="1">
      <alignment horizontal="right" wrapText="1"/>
      <protection/>
    </xf>
    <xf numFmtId="164" fontId="15" fillId="10" borderId="19" xfId="20" applyFont="1" applyFill="1" applyBorder="1">
      <alignment/>
      <protection/>
    </xf>
    <xf numFmtId="164" fontId="15" fillId="10" borderId="19" xfId="20" applyFont="1" applyFill="1" applyBorder="1" applyAlignment="1">
      <alignment wrapText="1"/>
      <protection/>
    </xf>
    <xf numFmtId="166" fontId="15" fillId="10" borderId="19" xfId="20" applyNumberFormat="1" applyFont="1" applyFill="1" applyBorder="1" applyAlignment="1">
      <alignment horizontal="right" wrapText="1"/>
      <protection/>
    </xf>
    <xf numFmtId="164" fontId="13" fillId="11" borderId="11" xfId="20" applyFont="1" applyFill="1" applyBorder="1" applyAlignment="1">
      <alignment/>
      <protection/>
    </xf>
    <xf numFmtId="164" fontId="13" fillId="13" borderId="19" xfId="20" applyFont="1" applyFill="1" applyBorder="1" applyAlignment="1">
      <alignment horizontal="left" wrapText="1"/>
      <protection/>
    </xf>
    <xf numFmtId="164" fontId="0" fillId="0" borderId="0" xfId="20" applyProtection="1">
      <alignment/>
      <protection locked="0"/>
    </xf>
    <xf numFmtId="164" fontId="0" fillId="0" borderId="0" xfId="20" applyFont="1" applyAlignment="1" applyProtection="1">
      <alignment horizontal="center"/>
      <protection locked="0"/>
    </xf>
    <xf numFmtId="164" fontId="0" fillId="0" borderId="0" xfId="20" applyFont="1" applyAlignment="1" applyProtection="1">
      <alignment wrapText="1"/>
      <protection locked="0"/>
    </xf>
    <xf numFmtId="166" fontId="0" fillId="0" borderId="0" xfId="20" applyNumberFormat="1" applyProtection="1">
      <alignment/>
      <protection locked="0"/>
    </xf>
    <xf numFmtId="164" fontId="0" fillId="0" borderId="0" xfId="20" applyAlignment="1" applyProtection="1">
      <alignment horizontal="left"/>
      <protection locked="0"/>
    </xf>
    <xf numFmtId="164" fontId="0" fillId="0" borderId="0" xfId="20" applyFont="1" applyBorder="1" applyAlignment="1" applyProtection="1">
      <alignment horizontal="center" wrapText="1"/>
      <protection locked="0"/>
    </xf>
    <xf numFmtId="164" fontId="0" fillId="0" borderId="0" xfId="20" applyFont="1" applyBorder="1" applyAlignment="1" applyProtection="1">
      <alignment/>
      <protection locked="0"/>
    </xf>
    <xf numFmtId="164" fontId="0" fillId="0" borderId="0" xfId="20" applyFont="1" applyAlignment="1" applyProtection="1">
      <alignment horizontal="center" wrapText="1"/>
      <protection locked="0"/>
    </xf>
    <xf numFmtId="164" fontId="0" fillId="0" borderId="0" xfId="20" applyFont="1" applyAlignment="1" applyProtection="1">
      <alignment horizontal="right"/>
      <protection locked="0"/>
    </xf>
    <xf numFmtId="164" fontId="0" fillId="0" borderId="0" xfId="20" applyFont="1" applyAlignment="1" applyProtection="1">
      <alignment horizontal="right" wrapText="1"/>
      <protection locked="0"/>
    </xf>
    <xf numFmtId="164" fontId="0" fillId="0" borderId="0" xfId="20" applyFont="1" applyAlignment="1" applyProtection="1">
      <alignment horizontal="left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C55A11"/>
      <rgbColor rgb="00FFE699"/>
      <rgbColor rgb="00CCFFFF"/>
      <rgbColor rgb="00660066"/>
      <rgbColor rgb="00F4B183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66"/>
      <rgbColor rgb="00FFE799"/>
      <rgbColor rgb="0099CCFF"/>
      <rgbColor rgb="00FF99CC"/>
      <rgbColor rgb="00CC99FF"/>
      <rgbColor rgb="00FFD966"/>
      <rgbColor rgb="003366FF"/>
      <rgbColor rgb="0033CCCC"/>
      <rgbColor rgb="00CCCC00"/>
      <rgbColor rgb="00FFC000"/>
      <rgbColor rgb="00BF9000"/>
      <rgbColor rgb="00ED7D31"/>
      <rgbColor rgb="00666699"/>
      <rgbColor rgb="00969696"/>
      <rgbColor rgb="00003366"/>
      <rgbColor rgb="00339966"/>
      <rgbColor rgb="00003300"/>
      <rgbColor rgb="00333300"/>
      <rgbColor rgb="00C6591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O26" sqref="O26"/>
    </sheetView>
  </sheetViews>
  <sheetFormatPr defaultColWidth="9.140625" defaultRowHeight="12.75"/>
  <cols>
    <col min="1" max="1" width="3.7109375" style="1" customWidth="1"/>
    <col min="2" max="2" width="36.57421875" style="2" customWidth="1"/>
    <col min="3" max="3" width="0" style="3" hidden="1" customWidth="1"/>
    <col min="4" max="9" width="0" style="4" hidden="1" customWidth="1"/>
    <col min="10" max="10" width="0.13671875" style="4" customWidth="1"/>
    <col min="11" max="11" width="14.7109375" style="4" customWidth="1"/>
    <col min="12" max="12" width="0.13671875" style="4" customWidth="1"/>
    <col min="13" max="13" width="11.7109375" style="4" customWidth="1"/>
    <col min="14" max="14" width="14.57421875" style="4" customWidth="1"/>
    <col min="15" max="15" width="15.140625" style="4" customWidth="1"/>
    <col min="16" max="16" width="11.7109375" style="4" customWidth="1"/>
    <col min="17" max="16384" width="9.28125" style="4" customWidth="1"/>
  </cols>
  <sheetData>
    <row r="1" spans="1:16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2.7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.7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9"/>
    </row>
    <row r="8" spans="2:16" ht="12.75">
      <c r="B8" s="10"/>
      <c r="C8" s="1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customHeight="1">
      <c r="A9" s="12" t="s">
        <v>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5.75" customHeight="1">
      <c r="A10" s="12" t="s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5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3" ht="15" customHeight="1">
      <c r="A12" s="13"/>
      <c r="B12" s="13"/>
      <c r="C12" s="14"/>
    </row>
    <row r="13" spans="1:11" ht="15" customHeight="1">
      <c r="A13" s="15" t="s">
        <v>6</v>
      </c>
      <c r="B13" s="16" t="s">
        <v>7</v>
      </c>
      <c r="C13" s="14"/>
      <c r="K13" s="17"/>
    </row>
    <row r="14" spans="1:2" ht="15" customHeight="1">
      <c r="A14" s="18"/>
      <c r="B14" s="19"/>
    </row>
    <row r="15" ht="12.75">
      <c r="B15" s="20" t="s">
        <v>8</v>
      </c>
    </row>
    <row r="17" spans="1:11" ht="12.75">
      <c r="A17" s="21"/>
      <c r="B17" s="22" t="s">
        <v>9</v>
      </c>
      <c r="C17" s="23"/>
      <c r="K17" s="24"/>
    </row>
    <row r="18" spans="3:11" ht="12.75">
      <c r="C18" s="23"/>
      <c r="K18" s="24"/>
    </row>
    <row r="19" spans="1:11" ht="13.5">
      <c r="A19" s="25" t="s">
        <v>10</v>
      </c>
      <c r="B19" s="26" t="s">
        <v>11</v>
      </c>
      <c r="C19" s="17" t="s">
        <v>11</v>
      </c>
      <c r="K19" s="27"/>
    </row>
    <row r="20" spans="3:16" ht="12.75">
      <c r="C20" s="23"/>
      <c r="K20" s="27"/>
      <c r="M20" s="28" t="s">
        <v>12</v>
      </c>
      <c r="O20" s="29"/>
      <c r="P20" s="1"/>
    </row>
    <row r="21" spans="2:14" ht="12.75"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3" t="s">
        <v>13</v>
      </c>
      <c r="N21" s="27"/>
    </row>
    <row r="22" spans="2:14" ht="12.75"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7" t="s">
        <v>14</v>
      </c>
      <c r="N22" s="27"/>
    </row>
    <row r="23" spans="1:14" ht="12.75">
      <c r="A23" s="21"/>
      <c r="B23" s="38" t="s">
        <v>15</v>
      </c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1">
        <v>7825500</v>
      </c>
      <c r="N23" s="27"/>
    </row>
    <row r="24" spans="2:15" ht="12.75">
      <c r="B24" s="42" t="s">
        <v>16</v>
      </c>
      <c r="C24" s="43" t="s">
        <v>17</v>
      </c>
      <c r="D24" s="27"/>
      <c r="E24" s="27"/>
      <c r="F24" s="27"/>
      <c r="G24" s="27"/>
      <c r="H24" s="27"/>
      <c r="I24" s="27"/>
      <c r="J24" s="27"/>
      <c r="K24" s="27"/>
      <c r="L24" s="27"/>
      <c r="M24" s="44">
        <v>1231400</v>
      </c>
      <c r="N24" s="27"/>
      <c r="O24" s="29"/>
    </row>
    <row r="25" spans="1:14" s="51" customFormat="1" ht="12.75">
      <c r="A25" s="45"/>
      <c r="B25" s="46" t="s">
        <v>18</v>
      </c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>
        <v>6499900</v>
      </c>
      <c r="N25" s="50"/>
    </row>
    <row r="26" spans="1:17" s="51" customFormat="1" ht="12.75">
      <c r="A26" s="52"/>
      <c r="B26" s="53" t="s">
        <v>19</v>
      </c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>
        <v>3468000</v>
      </c>
      <c r="Q26" s="51" t="s">
        <v>20</v>
      </c>
    </row>
    <row r="27" spans="1:15" s="51" customFormat="1" ht="12.75">
      <c r="A27" s="45"/>
      <c r="B27" s="57"/>
      <c r="C27" s="58"/>
      <c r="K27" s="50"/>
      <c r="M27" s="59"/>
      <c r="N27" s="50"/>
      <c r="O27" s="50"/>
    </row>
    <row r="28" spans="1:15" s="51" customFormat="1" ht="13.5">
      <c r="A28" s="60" t="s">
        <v>21</v>
      </c>
      <c r="B28" s="61" t="s">
        <v>22</v>
      </c>
      <c r="C28" s="62">
        <v>1200000</v>
      </c>
      <c r="D28" s="63"/>
      <c r="E28" s="63"/>
      <c r="F28" s="63"/>
      <c r="G28" s="63"/>
      <c r="H28" s="63"/>
      <c r="I28" s="63"/>
      <c r="J28" s="63"/>
      <c r="K28" s="63"/>
      <c r="L28" s="64"/>
      <c r="M28" s="65"/>
      <c r="N28" s="66"/>
      <c r="O28" s="66"/>
    </row>
    <row r="29" spans="1:15" s="51" customFormat="1" ht="12.75">
      <c r="A29" s="45"/>
      <c r="B29" s="57"/>
      <c r="C29" s="58"/>
      <c r="K29" s="50"/>
      <c r="M29" s="67"/>
      <c r="N29" s="50"/>
      <c r="O29" s="50"/>
    </row>
    <row r="30" spans="1:15" s="51" customFormat="1" ht="12.75">
      <c r="A30" s="68"/>
      <c r="B30" s="69" t="s">
        <v>23</v>
      </c>
      <c r="C30" s="70">
        <v>1200000</v>
      </c>
      <c r="D30" s="71"/>
      <c r="E30" s="71"/>
      <c r="F30" s="71"/>
      <c r="G30" s="71"/>
      <c r="H30" s="71"/>
      <c r="I30" s="71"/>
      <c r="J30" s="72"/>
      <c r="K30" s="73"/>
      <c r="L30" s="73"/>
      <c r="M30" s="74">
        <v>791000</v>
      </c>
      <c r="N30" s="66"/>
      <c r="O30" s="66"/>
    </row>
    <row r="31" spans="1:15" s="51" customFormat="1" ht="12.75">
      <c r="A31" s="75"/>
      <c r="B31" s="57"/>
      <c r="C31" s="58"/>
      <c r="K31" s="50"/>
      <c r="N31" s="50"/>
      <c r="O31" s="50"/>
    </row>
    <row r="32" spans="1:2" ht="13.5">
      <c r="A32" s="25" t="s">
        <v>24</v>
      </c>
      <c r="B32" s="26" t="s">
        <v>25</v>
      </c>
    </row>
    <row r="33" spans="2:13" ht="12.75">
      <c r="B33" s="76" t="s">
        <v>26</v>
      </c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9">
        <v>0</v>
      </c>
    </row>
    <row r="34" ht="12.75">
      <c r="B34" s="10"/>
    </row>
    <row r="35" spans="2:13" ht="12.75">
      <c r="B35" s="80" t="s">
        <v>27</v>
      </c>
      <c r="C35" s="81"/>
      <c r="D35" s="32"/>
      <c r="E35" s="32"/>
      <c r="F35" s="32"/>
      <c r="G35" s="32"/>
      <c r="H35" s="32"/>
      <c r="I35" s="32"/>
      <c r="J35" s="32"/>
      <c r="K35" s="32"/>
      <c r="L35" s="32"/>
      <c r="M35" s="82"/>
    </row>
    <row r="36" spans="2:13" ht="12.75">
      <c r="B36" s="83" t="str">
        <f>+B33</f>
        <v>  neto financiranje</v>
      </c>
      <c r="C36" s="84"/>
      <c r="D36" s="36"/>
      <c r="E36" s="36"/>
      <c r="F36" s="36"/>
      <c r="G36" s="36"/>
      <c r="H36" s="36"/>
      <c r="I36" s="36"/>
      <c r="J36" s="36"/>
      <c r="K36" s="36"/>
      <c r="L36" s="36"/>
      <c r="M36" s="85">
        <v>0</v>
      </c>
    </row>
    <row r="37" spans="2:3" ht="12.75">
      <c r="B37" s="86"/>
      <c r="C37" s="14"/>
    </row>
    <row r="38" spans="2:3" ht="12.75">
      <c r="B38" s="86" t="s">
        <v>28</v>
      </c>
      <c r="C38" s="14"/>
    </row>
    <row r="40" ht="12.75">
      <c r="B40" s="24" t="s">
        <v>29</v>
      </c>
    </row>
    <row r="41" ht="12.75">
      <c r="B41" s="2" t="s">
        <v>30</v>
      </c>
    </row>
  </sheetData>
  <sheetProtection selectLockedCells="1" selectUnlockedCells="1"/>
  <mergeCells count="9">
    <mergeCell ref="A1:P1"/>
    <mergeCell ref="A2:P2"/>
    <mergeCell ref="A3:P3"/>
    <mergeCell ref="A4:P4"/>
    <mergeCell ref="A5:N5"/>
    <mergeCell ref="A9:P9"/>
    <mergeCell ref="A10:P10"/>
    <mergeCell ref="A11:P11"/>
    <mergeCell ref="A12:B12"/>
  </mergeCells>
  <printOptions/>
  <pageMargins left="0.7479166666666667" right="0.49027777777777776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selection activeCell="K21" sqref="K21"/>
    </sheetView>
  </sheetViews>
  <sheetFormatPr defaultColWidth="9.140625" defaultRowHeight="12.75"/>
  <cols>
    <col min="1" max="1" width="6.421875" style="4" customWidth="1"/>
    <col min="2" max="2" width="45.421875" style="87" customWidth="1"/>
    <col min="3" max="3" width="12.7109375" style="87" customWidth="1"/>
    <col min="4" max="16384" width="9.28125" style="4" customWidth="1"/>
  </cols>
  <sheetData>
    <row r="1" spans="1:3" ht="15" customHeight="1">
      <c r="A1" s="88"/>
      <c r="B1" s="89"/>
      <c r="C1" s="89"/>
    </row>
    <row r="2" spans="1:3" ht="15" customHeight="1">
      <c r="A2" s="88"/>
      <c r="B2" s="89"/>
      <c r="C2" s="89"/>
    </row>
    <row r="3" spans="1:3" s="91" customFormat="1" ht="27.75">
      <c r="A3" s="15" t="s">
        <v>21</v>
      </c>
      <c r="B3" s="90" t="s">
        <v>31</v>
      </c>
      <c r="C3" s="90"/>
    </row>
    <row r="6" spans="1:3" s="95" customFormat="1" ht="38.25" customHeight="1">
      <c r="A6" s="92" t="s">
        <v>32</v>
      </c>
      <c r="B6" s="93" t="s">
        <v>33</v>
      </c>
      <c r="C6" s="94" t="s">
        <v>34</v>
      </c>
    </row>
    <row r="7" spans="1:3" s="1" customFormat="1" ht="12.75">
      <c r="A7" s="96">
        <v>1</v>
      </c>
      <c r="B7" s="97">
        <v>2</v>
      </c>
      <c r="C7" s="98">
        <v>3</v>
      </c>
    </row>
    <row r="8" spans="1:3" ht="24.75" customHeight="1">
      <c r="A8" s="99">
        <v>9</v>
      </c>
      <c r="B8" s="100" t="s">
        <v>35</v>
      </c>
      <c r="C8" s="101">
        <f>C9</f>
        <v>0</v>
      </c>
    </row>
    <row r="9" spans="1:3" s="91" customFormat="1" ht="15" customHeight="1">
      <c r="A9" s="102">
        <v>92</v>
      </c>
      <c r="B9" s="103" t="s">
        <v>36</v>
      </c>
      <c r="C9" s="104">
        <f>C10</f>
        <v>0</v>
      </c>
    </row>
    <row r="10" spans="1:3" s="22" customFormat="1" ht="15" customHeight="1">
      <c r="A10" s="105">
        <v>922</v>
      </c>
      <c r="B10" s="106" t="s">
        <v>37</v>
      </c>
      <c r="C10" s="107">
        <v>0</v>
      </c>
    </row>
    <row r="11" spans="1:3" s="91" customFormat="1" ht="15" customHeight="1">
      <c r="A11" s="108"/>
      <c r="B11" s="109"/>
      <c r="C11" s="109"/>
    </row>
    <row r="12" spans="1:3" ht="15" customHeight="1">
      <c r="A12" s="110"/>
      <c r="B12" s="111"/>
      <c r="C12" s="111"/>
    </row>
    <row r="13" spans="1:3" ht="15" customHeight="1">
      <c r="A13" s="110"/>
      <c r="B13" s="111"/>
      <c r="C13" s="111"/>
    </row>
    <row r="14" spans="1:3" s="91" customFormat="1" ht="15" customHeight="1">
      <c r="A14" s="108"/>
      <c r="B14" s="109"/>
      <c r="C14" s="109"/>
    </row>
    <row r="15" spans="1:3" ht="15" customHeight="1">
      <c r="A15" s="110"/>
      <c r="B15" s="111"/>
      <c r="C15" s="111"/>
    </row>
    <row r="16" spans="1:3" s="91" customFormat="1" ht="15" customHeight="1">
      <c r="A16" s="112" t="s">
        <v>24</v>
      </c>
      <c r="B16" s="113" t="s">
        <v>38</v>
      </c>
      <c r="C16" s="113"/>
    </row>
    <row r="17" spans="1:3" ht="15" customHeight="1">
      <c r="A17" s="110"/>
      <c r="B17" s="111"/>
      <c r="C17" s="111"/>
    </row>
    <row r="18" spans="1:3" s="95" customFormat="1" ht="38.25" customHeight="1">
      <c r="A18" s="92" t="s">
        <v>32</v>
      </c>
      <c r="B18" s="93" t="s">
        <v>39</v>
      </c>
      <c r="C18" s="94" t="s">
        <v>40</v>
      </c>
    </row>
    <row r="19" spans="1:3" s="117" customFormat="1" ht="11.25">
      <c r="A19" s="114">
        <v>1</v>
      </c>
      <c r="B19" s="115">
        <v>2</v>
      </c>
      <c r="C19" s="116">
        <v>3</v>
      </c>
    </row>
    <row r="20" spans="1:3" ht="27.75">
      <c r="A20" s="99">
        <v>8</v>
      </c>
      <c r="B20" s="100" t="s">
        <v>41</v>
      </c>
      <c r="C20" s="118">
        <v>120000</v>
      </c>
    </row>
    <row r="21" spans="1:3" s="91" customFormat="1" ht="27.75">
      <c r="A21" s="119">
        <v>5</v>
      </c>
      <c r="B21" s="120" t="s">
        <v>42</v>
      </c>
      <c r="C21" s="121">
        <v>0</v>
      </c>
    </row>
    <row r="22" spans="1:3" s="91" customFormat="1" ht="15" customHeight="1">
      <c r="A22" s="122"/>
      <c r="B22" s="123"/>
      <c r="C22" s="123"/>
    </row>
    <row r="23" spans="1:3" s="91" customFormat="1" ht="15" customHeight="1">
      <c r="A23" s="122"/>
      <c r="B23" s="123"/>
      <c r="C23" s="123"/>
    </row>
    <row r="24" spans="1:3" ht="15" customHeight="1">
      <c r="A24" s="88"/>
      <c r="B24" s="89"/>
      <c r="C24" s="89"/>
    </row>
    <row r="25" spans="1:3" ht="15" customHeight="1">
      <c r="A25" s="88"/>
      <c r="B25" s="89"/>
      <c r="C25" s="89"/>
    </row>
    <row r="26" spans="1:3" s="91" customFormat="1" ht="15" customHeight="1">
      <c r="A26" s="122"/>
      <c r="B26" s="123"/>
      <c r="C26" s="123"/>
    </row>
    <row r="27" spans="1:3" s="91" customFormat="1" ht="15" customHeight="1">
      <c r="A27" s="122"/>
      <c r="B27" s="123"/>
      <c r="C27" s="123"/>
    </row>
    <row r="28" spans="1:3" s="22" customFormat="1" ht="15" customHeight="1">
      <c r="A28" s="124"/>
      <c r="B28" s="89"/>
      <c r="C28" s="89"/>
    </row>
    <row r="29" spans="1:3" s="91" customFormat="1" ht="15" customHeight="1">
      <c r="A29" s="122"/>
      <c r="B29" s="123"/>
      <c r="C29" s="123"/>
    </row>
    <row r="30" spans="1:3" s="91" customFormat="1" ht="15" customHeight="1">
      <c r="A30" s="122"/>
      <c r="B30" s="123"/>
      <c r="C30" s="123"/>
    </row>
    <row r="31" spans="1:3" ht="15" customHeight="1">
      <c r="A31" s="88"/>
      <c r="B31" s="89"/>
      <c r="C31" s="89"/>
    </row>
    <row r="32" spans="1:3" ht="15" customHeight="1">
      <c r="A32" s="88"/>
      <c r="B32" s="89"/>
      <c r="C32" s="89"/>
    </row>
    <row r="33" spans="1:3" s="91" customFormat="1" ht="15" customHeight="1">
      <c r="A33" s="122"/>
      <c r="B33" s="123"/>
      <c r="C33" s="123"/>
    </row>
    <row r="34" spans="1:3" ht="15" customHeight="1">
      <c r="A34" s="88"/>
      <c r="B34" s="89"/>
      <c r="C34" s="89"/>
    </row>
    <row r="35" spans="1:3" ht="15" customHeight="1">
      <c r="A35" s="88"/>
      <c r="B35" s="89"/>
      <c r="C35" s="89"/>
    </row>
    <row r="36" spans="1:3" ht="15" customHeight="1">
      <c r="A36" s="88"/>
      <c r="B36" s="89"/>
      <c r="C36" s="89"/>
    </row>
    <row r="37" spans="1:3" s="91" customFormat="1" ht="15" customHeight="1">
      <c r="A37" s="122"/>
      <c r="B37" s="123"/>
      <c r="C37" s="123"/>
    </row>
    <row r="38" spans="1:3" s="91" customFormat="1" ht="15" customHeight="1">
      <c r="A38" s="122"/>
      <c r="B38" s="123"/>
      <c r="C38" s="123"/>
    </row>
    <row r="39" spans="1:3" ht="15" customHeight="1">
      <c r="A39" s="88"/>
      <c r="B39" s="89"/>
      <c r="C39" s="89"/>
    </row>
    <row r="40" spans="1:3" s="91" customFormat="1" ht="15" customHeight="1">
      <c r="A40" s="122"/>
      <c r="B40" s="123"/>
      <c r="C40" s="123"/>
    </row>
    <row r="41" spans="1:3" ht="15" customHeight="1">
      <c r="A41" s="88"/>
      <c r="B41" s="89"/>
      <c r="C41" s="89"/>
    </row>
    <row r="42" spans="1:3" ht="15" customHeight="1">
      <c r="A42" s="88"/>
      <c r="B42" s="89"/>
      <c r="C42" s="89"/>
    </row>
    <row r="43" spans="1:3" ht="15" customHeight="1">
      <c r="A43" s="88"/>
      <c r="B43" s="89"/>
      <c r="C43" s="89"/>
    </row>
    <row r="44" spans="1:3" s="91" customFormat="1" ht="15" customHeight="1">
      <c r="A44" s="122"/>
      <c r="B44" s="123"/>
      <c r="C44" s="123"/>
    </row>
    <row r="45" spans="1:3" s="91" customFormat="1" ht="15" customHeight="1">
      <c r="A45" s="122"/>
      <c r="B45" s="123"/>
      <c r="C45" s="123"/>
    </row>
    <row r="46" spans="1:3" ht="15" customHeight="1">
      <c r="A46" s="88"/>
      <c r="B46" s="89"/>
      <c r="C46" s="89"/>
    </row>
    <row r="47" ht="12.75">
      <c r="A47" s="125"/>
    </row>
    <row r="48" ht="12.75">
      <c r="A48" s="125"/>
    </row>
    <row r="49" ht="12.75">
      <c r="A49" s="125"/>
    </row>
    <row r="50" ht="12.75">
      <c r="A50" s="125"/>
    </row>
    <row r="51" ht="12.75">
      <c r="A51" s="125"/>
    </row>
    <row r="52" ht="12.75">
      <c r="A52" s="125"/>
    </row>
    <row r="53" ht="12.75">
      <c r="A53" s="125"/>
    </row>
    <row r="54" ht="12.75">
      <c r="A54" s="125"/>
    </row>
    <row r="55" ht="12.75">
      <c r="A55" s="125"/>
    </row>
    <row r="56" ht="12.75">
      <c r="A56" s="125"/>
    </row>
    <row r="57" ht="12.75">
      <c r="A57" s="125"/>
    </row>
    <row r="58" ht="12.75">
      <c r="A58" s="125"/>
    </row>
    <row r="59" ht="12.75">
      <c r="A59" s="125"/>
    </row>
  </sheetData>
  <sheetProtection selectLockedCells="1" selectUnlockedCells="1"/>
  <printOptions/>
  <pageMargins left="0.7479166666666667" right="0.27569444444444446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G31" sqref="G31"/>
    </sheetView>
  </sheetViews>
  <sheetFormatPr defaultColWidth="9.140625" defaultRowHeight="12.75"/>
  <cols>
    <col min="1" max="1" width="5.8515625" style="4" customWidth="1"/>
    <col min="2" max="2" width="58.8515625" style="87" customWidth="1"/>
    <col min="3" max="3" width="14.421875" style="126" customWidth="1"/>
    <col min="4" max="4" width="9.28125" style="4" customWidth="1"/>
    <col min="5" max="5" width="4.7109375" style="4" customWidth="1"/>
    <col min="6" max="6" width="5.421875" style="4" customWidth="1"/>
    <col min="7" max="7" width="34.421875" style="4" customWidth="1"/>
    <col min="8" max="8" width="11.140625" style="4" customWidth="1"/>
    <col min="9" max="9" width="10.140625" style="4" customWidth="1"/>
    <col min="10" max="10" width="11.7109375" style="4" customWidth="1"/>
    <col min="11" max="16384" width="9.28125" style="4" customWidth="1"/>
  </cols>
  <sheetData>
    <row r="1" spans="2:8" s="91" customFormat="1" ht="12.75">
      <c r="B1" s="127"/>
      <c r="C1" s="128"/>
      <c r="G1" s="127"/>
      <c r="H1" s="128"/>
    </row>
    <row r="2" spans="2:10" s="91" customFormat="1" ht="15" customHeight="1">
      <c r="B2" s="127"/>
      <c r="C2" s="128"/>
      <c r="D2" s="129"/>
      <c r="E2" s="129"/>
      <c r="F2" s="130"/>
      <c r="G2" s="131"/>
      <c r="H2" s="132"/>
      <c r="I2" s="129"/>
      <c r="J2" s="129"/>
    </row>
    <row r="3" spans="1:10" ht="14.25">
      <c r="A3" s="133"/>
      <c r="B3" s="134" t="s">
        <v>43</v>
      </c>
      <c r="C3" s="135"/>
      <c r="D3" s="27"/>
      <c r="E3" s="27"/>
      <c r="F3" s="27"/>
      <c r="G3" s="89"/>
      <c r="H3" s="136"/>
      <c r="I3" s="27"/>
      <c r="J3" s="27"/>
    </row>
    <row r="4" spans="1:8" ht="12.75">
      <c r="A4" s="137"/>
      <c r="B4" s="138"/>
      <c r="C4" s="139"/>
      <c r="G4" s="87"/>
      <c r="H4" s="126"/>
    </row>
    <row r="5" spans="1:8" ht="30" customHeight="1">
      <c r="A5" s="140" t="s">
        <v>32</v>
      </c>
      <c r="B5" s="141" t="s">
        <v>44</v>
      </c>
      <c r="C5" s="142" t="s">
        <v>45</v>
      </c>
      <c r="G5" s="87"/>
      <c r="H5" s="126"/>
    </row>
    <row r="6" spans="1:8" ht="12.75" customHeight="1">
      <c r="A6" s="143">
        <v>1</v>
      </c>
      <c r="B6" s="144">
        <v>2</v>
      </c>
      <c r="C6" s="145">
        <v>3</v>
      </c>
      <c r="G6" s="87"/>
      <c r="H6" s="126"/>
    </row>
    <row r="7" spans="1:3" ht="19.5" customHeight="1">
      <c r="A7" s="146"/>
      <c r="B7" s="147" t="s">
        <v>46</v>
      </c>
      <c r="C7" s="148">
        <f>C8+C28</f>
        <v>9056900</v>
      </c>
    </row>
    <row r="8" spans="1:3" ht="19.5" customHeight="1">
      <c r="A8" s="149">
        <v>6</v>
      </c>
      <c r="B8" s="150" t="s">
        <v>43</v>
      </c>
      <c r="C8" s="151">
        <f>C9+C13+C17+C20+C24+C26</f>
        <v>7825500</v>
      </c>
    </row>
    <row r="9" spans="1:3" ht="15" customHeight="1">
      <c r="A9" s="152">
        <v>61</v>
      </c>
      <c r="B9" s="153" t="s">
        <v>47</v>
      </c>
      <c r="C9" s="154">
        <f>C10+C11+C12</f>
        <v>2120000</v>
      </c>
    </row>
    <row r="10" spans="1:3" ht="12.75" customHeight="1">
      <c r="A10" s="155">
        <v>611</v>
      </c>
      <c r="B10" s="156" t="s">
        <v>48</v>
      </c>
      <c r="C10" s="157">
        <v>1900000</v>
      </c>
    </row>
    <row r="11" spans="1:3" ht="12.75" customHeight="1">
      <c r="A11" s="155">
        <v>613</v>
      </c>
      <c r="B11" s="156" t="s">
        <v>49</v>
      </c>
      <c r="C11" s="157">
        <v>80000</v>
      </c>
    </row>
    <row r="12" spans="1:3" ht="12.75" customHeight="1">
      <c r="A12" s="155">
        <v>614</v>
      </c>
      <c r="B12" s="156" t="s">
        <v>50</v>
      </c>
      <c r="C12" s="157">
        <v>140000</v>
      </c>
    </row>
    <row r="13" spans="1:3" ht="15" customHeight="1">
      <c r="A13" s="158">
        <v>63</v>
      </c>
      <c r="B13" s="159" t="s">
        <v>51</v>
      </c>
      <c r="C13" s="160">
        <f>C14+C15+C16</f>
        <v>2120000</v>
      </c>
    </row>
    <row r="14" spans="1:3" ht="12.75" customHeight="1">
      <c r="A14" s="155">
        <v>6324</v>
      </c>
      <c r="B14" s="156" t="s">
        <v>52</v>
      </c>
      <c r="C14" s="157">
        <v>1900000</v>
      </c>
    </row>
    <row r="15" spans="1:3" ht="12.75" customHeight="1">
      <c r="A15" s="155">
        <v>633</v>
      </c>
      <c r="B15" s="156" t="s">
        <v>53</v>
      </c>
      <c r="C15" s="157">
        <v>60000</v>
      </c>
    </row>
    <row r="16" spans="1:3" ht="12.75" customHeight="1">
      <c r="A16" s="155">
        <v>634</v>
      </c>
      <c r="B16" s="156" t="s">
        <v>54</v>
      </c>
      <c r="C16" s="157">
        <v>160000</v>
      </c>
    </row>
    <row r="17" spans="1:3" ht="15" customHeight="1">
      <c r="A17" s="158">
        <v>64</v>
      </c>
      <c r="B17" s="159" t="s">
        <v>55</v>
      </c>
      <c r="C17" s="160">
        <f>C18+C19</f>
        <v>2350000</v>
      </c>
    </row>
    <row r="18" spans="1:3" ht="12.75" customHeight="1">
      <c r="A18" s="155">
        <v>641</v>
      </c>
      <c r="B18" s="156" t="s">
        <v>56</v>
      </c>
      <c r="C18" s="157">
        <v>50000</v>
      </c>
    </row>
    <row r="19" spans="1:3" ht="12.75" customHeight="1">
      <c r="A19" s="155">
        <v>642</v>
      </c>
      <c r="B19" s="156" t="s">
        <v>57</v>
      </c>
      <c r="C19" s="157">
        <v>2300000</v>
      </c>
    </row>
    <row r="20" spans="1:3" ht="15" customHeight="1">
      <c r="A20" s="161">
        <v>65</v>
      </c>
      <c r="B20" s="159" t="s">
        <v>58</v>
      </c>
      <c r="C20" s="160">
        <f>C21+C22+C23</f>
        <v>1110500</v>
      </c>
    </row>
    <row r="21" spans="1:3" ht="12.75" customHeight="1">
      <c r="A21" s="155">
        <v>651</v>
      </c>
      <c r="B21" s="156" t="s">
        <v>59</v>
      </c>
      <c r="C21" s="157">
        <v>70000</v>
      </c>
    </row>
    <row r="22" spans="1:3" ht="12.75" customHeight="1">
      <c r="A22" s="155">
        <v>652</v>
      </c>
      <c r="B22" s="156" t="s">
        <v>60</v>
      </c>
      <c r="C22" s="157">
        <v>290500</v>
      </c>
    </row>
    <row r="23" spans="1:3" ht="12.75" customHeight="1">
      <c r="A23" s="155">
        <v>653</v>
      </c>
      <c r="B23" s="156" t="s">
        <v>61</v>
      </c>
      <c r="C23" s="157">
        <v>750000</v>
      </c>
    </row>
    <row r="24" spans="1:3" ht="15" customHeight="1">
      <c r="A24" s="161">
        <v>66</v>
      </c>
      <c r="B24" s="159" t="s">
        <v>62</v>
      </c>
      <c r="C24" s="160">
        <f>C25</f>
        <v>100000</v>
      </c>
    </row>
    <row r="25" spans="1:3" ht="12.75">
      <c r="A25" s="155">
        <v>663</v>
      </c>
      <c r="B25" s="156" t="s">
        <v>63</v>
      </c>
      <c r="C25" s="157">
        <v>100000</v>
      </c>
    </row>
    <row r="26" spans="1:3" ht="15" customHeight="1">
      <c r="A26" s="161">
        <v>68</v>
      </c>
      <c r="B26" s="159" t="s">
        <v>64</v>
      </c>
      <c r="C26" s="160">
        <f>C27</f>
        <v>25000</v>
      </c>
    </row>
    <row r="27" spans="1:3" ht="12.75" customHeight="1">
      <c r="A27" s="162">
        <v>681</v>
      </c>
      <c r="B27" s="163" t="s">
        <v>65</v>
      </c>
      <c r="C27" s="164">
        <v>25000</v>
      </c>
    </row>
    <row r="28" spans="1:3" ht="19.5" customHeight="1">
      <c r="A28" s="149">
        <v>7</v>
      </c>
      <c r="B28" s="165" t="s">
        <v>66</v>
      </c>
      <c r="C28" s="166">
        <f>C29+C32</f>
        <v>1231400</v>
      </c>
    </row>
    <row r="29" spans="1:3" ht="15" customHeight="1">
      <c r="A29" s="167">
        <v>71</v>
      </c>
      <c r="B29" s="168" t="s">
        <v>67</v>
      </c>
      <c r="C29" s="169">
        <f>C30+C31</f>
        <v>324400</v>
      </c>
    </row>
    <row r="30" spans="1:3" ht="24.75">
      <c r="A30" s="155">
        <v>711</v>
      </c>
      <c r="B30" s="156" t="s">
        <v>68</v>
      </c>
      <c r="C30" s="170">
        <v>200000</v>
      </c>
    </row>
    <row r="31" spans="1:3" ht="24.75">
      <c r="A31" s="155">
        <v>711</v>
      </c>
      <c r="B31" s="156" t="s">
        <v>69</v>
      </c>
      <c r="C31" s="170">
        <v>124400</v>
      </c>
    </row>
    <row r="32" spans="1:3" ht="15" customHeight="1">
      <c r="A32" s="171">
        <v>72</v>
      </c>
      <c r="B32" s="172" t="s">
        <v>70</v>
      </c>
      <c r="C32" s="173">
        <f>C33+C34</f>
        <v>907000</v>
      </c>
    </row>
    <row r="33" spans="1:3" ht="12.75">
      <c r="A33" s="155">
        <v>721</v>
      </c>
      <c r="B33" s="156" t="s">
        <v>71</v>
      </c>
      <c r="C33" s="170">
        <v>227000</v>
      </c>
    </row>
    <row r="34" spans="1:3" ht="12.75">
      <c r="A34" s="174">
        <v>721</v>
      </c>
      <c r="B34" s="175" t="s">
        <v>72</v>
      </c>
      <c r="C34" s="176">
        <v>680000</v>
      </c>
    </row>
    <row r="35" spans="1:3" ht="12.75">
      <c r="A35" s="125"/>
      <c r="C35" s="177"/>
    </row>
    <row r="36" ht="12.75">
      <c r="A36" s="125"/>
    </row>
    <row r="37" ht="12.75">
      <c r="A37" s="125"/>
    </row>
  </sheetData>
  <sheetProtection selectLockedCells="1" selectUnlockedCells="1"/>
  <printOptions/>
  <pageMargins left="0.75" right="0.6701388888888888" top="0.6902777777777778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P103"/>
  <sheetViews>
    <sheetView workbookViewId="0" topLeftCell="A1">
      <selection activeCell="C34" sqref="C34"/>
    </sheetView>
  </sheetViews>
  <sheetFormatPr defaultColWidth="9.140625" defaultRowHeight="12.75"/>
  <cols>
    <col min="1" max="1" width="7.00390625" style="4" customWidth="1"/>
    <col min="2" max="2" width="54.8515625" style="87" customWidth="1"/>
    <col min="3" max="3" width="15.7109375" style="4" customWidth="1"/>
    <col min="4" max="16384" width="9.28125" style="4" customWidth="1"/>
  </cols>
  <sheetData>
    <row r="4" spans="1:3" ht="15">
      <c r="A4" s="178"/>
      <c r="B4" s="179" t="s">
        <v>73</v>
      </c>
      <c r="C4" s="180"/>
    </row>
    <row r="5" spans="1:2" ht="12.75">
      <c r="A5" s="181"/>
      <c r="B5" s="111"/>
    </row>
    <row r="6" spans="1:3" ht="30" customHeight="1">
      <c r="A6" s="182" t="s">
        <v>32</v>
      </c>
      <c r="B6" s="183" t="s">
        <v>74</v>
      </c>
      <c r="C6" s="142" t="s">
        <v>75</v>
      </c>
    </row>
    <row r="7" spans="1:3" s="187" customFormat="1" ht="12.75" customHeight="1">
      <c r="A7" s="184">
        <v>1</v>
      </c>
      <c r="B7" s="185">
        <v>2</v>
      </c>
      <c r="C7" s="186">
        <v>3</v>
      </c>
    </row>
    <row r="8" spans="1:4" s="27" customFormat="1" ht="19.5" customHeight="1">
      <c r="A8" s="188"/>
      <c r="B8" s="189" t="s">
        <v>76</v>
      </c>
      <c r="C8" s="190">
        <f>C9+C34</f>
        <v>9967900</v>
      </c>
      <c r="D8" s="27" t="s">
        <v>20</v>
      </c>
    </row>
    <row r="9" spans="1:16" s="50" customFormat="1" ht="19.5" customHeight="1">
      <c r="A9" s="191">
        <v>3</v>
      </c>
      <c r="B9" s="150" t="s">
        <v>73</v>
      </c>
      <c r="C9" s="192">
        <f>C10+C14+C20+C22+C25+C28+C30</f>
        <v>6499900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</row>
    <row r="10" spans="1:3" s="27" customFormat="1" ht="15" customHeight="1">
      <c r="A10" s="194">
        <v>31</v>
      </c>
      <c r="B10" s="153" t="s">
        <v>77</v>
      </c>
      <c r="C10" s="195">
        <f>C11+C12+C13</f>
        <v>1046000</v>
      </c>
    </row>
    <row r="11" spans="1:3" ht="12.75" customHeight="1">
      <c r="A11" s="196">
        <v>311</v>
      </c>
      <c r="B11" s="197" t="s">
        <v>78</v>
      </c>
      <c r="C11" s="198">
        <v>870000</v>
      </c>
    </row>
    <row r="12" spans="1:4" ht="12.75" customHeight="1">
      <c r="A12" s="196">
        <v>312</v>
      </c>
      <c r="B12" s="197" t="s">
        <v>79</v>
      </c>
      <c r="C12" s="198">
        <v>35000</v>
      </c>
      <c r="D12" s="3"/>
    </row>
    <row r="13" spans="1:3" ht="15" customHeight="1">
      <c r="A13" s="196">
        <v>313</v>
      </c>
      <c r="B13" s="197" t="s">
        <v>80</v>
      </c>
      <c r="C13" s="198">
        <v>141000</v>
      </c>
    </row>
    <row r="14" spans="1:3" ht="15" customHeight="1">
      <c r="A14" s="199">
        <v>32</v>
      </c>
      <c r="B14" s="200" t="s">
        <v>81</v>
      </c>
      <c r="C14" s="201">
        <f>C15+C16+C17+C18+C19</f>
        <v>2860000</v>
      </c>
    </row>
    <row r="15" spans="1:3" ht="12.75" customHeight="1">
      <c r="A15" s="196">
        <v>321</v>
      </c>
      <c r="B15" s="197" t="s">
        <v>82</v>
      </c>
      <c r="C15" s="198">
        <v>47000</v>
      </c>
    </row>
    <row r="16" spans="1:3" ht="12.75" customHeight="1">
      <c r="A16" s="196">
        <v>322</v>
      </c>
      <c r="B16" s="197" t="s">
        <v>83</v>
      </c>
      <c r="C16" s="198">
        <v>308000</v>
      </c>
    </row>
    <row r="17" spans="1:3" ht="12.75" customHeight="1">
      <c r="A17" s="196">
        <v>323</v>
      </c>
      <c r="B17" s="197" t="s">
        <v>84</v>
      </c>
      <c r="C17" s="198">
        <v>1918500</v>
      </c>
    </row>
    <row r="18" spans="1:3" ht="12.75" customHeight="1">
      <c r="A18" s="196">
        <v>324</v>
      </c>
      <c r="B18" s="197" t="s">
        <v>85</v>
      </c>
      <c r="C18" s="198">
        <v>3000</v>
      </c>
    </row>
    <row r="19" spans="1:5" ht="12.75" customHeight="1">
      <c r="A19" s="196">
        <v>329</v>
      </c>
      <c r="B19" s="197" t="s">
        <v>86</v>
      </c>
      <c r="C19" s="198">
        <v>583500</v>
      </c>
      <c r="D19" s="1"/>
      <c r="E19" s="202"/>
    </row>
    <row r="20" spans="1:5" ht="15" customHeight="1">
      <c r="A20" s="199">
        <v>34</v>
      </c>
      <c r="B20" s="200" t="s">
        <v>87</v>
      </c>
      <c r="C20" s="201">
        <f>C21</f>
        <v>31000</v>
      </c>
      <c r="E20" s="202"/>
    </row>
    <row r="21" spans="1:3" ht="12.75" customHeight="1">
      <c r="A21" s="196">
        <v>343</v>
      </c>
      <c r="B21" s="197" t="s">
        <v>88</v>
      </c>
      <c r="C21" s="198">
        <v>31000</v>
      </c>
    </row>
    <row r="22" spans="1:3" ht="15" customHeight="1">
      <c r="A22" s="203">
        <v>35</v>
      </c>
      <c r="B22" s="159" t="s">
        <v>89</v>
      </c>
      <c r="C22" s="204">
        <f>C23+C24</f>
        <v>270000</v>
      </c>
    </row>
    <row r="23" spans="1:3" ht="12.75" customHeight="1">
      <c r="A23" s="205">
        <v>352</v>
      </c>
      <c r="B23" s="206" t="s">
        <v>90</v>
      </c>
      <c r="C23" s="207">
        <v>70000</v>
      </c>
    </row>
    <row r="24" spans="1:3" ht="12.75">
      <c r="A24" s="196">
        <v>352</v>
      </c>
      <c r="B24" s="197" t="s">
        <v>91</v>
      </c>
      <c r="C24" s="198">
        <v>200000</v>
      </c>
    </row>
    <row r="25" spans="1:3" ht="15" customHeight="1">
      <c r="A25" s="208">
        <v>36</v>
      </c>
      <c r="B25" s="159" t="s">
        <v>92</v>
      </c>
      <c r="C25" s="204">
        <f>C26+C27</f>
        <v>997500</v>
      </c>
    </row>
    <row r="26" spans="1:3" ht="24.75">
      <c r="A26" s="209">
        <v>367</v>
      </c>
      <c r="B26" s="197" t="s">
        <v>93</v>
      </c>
      <c r="C26" s="198">
        <v>807000</v>
      </c>
    </row>
    <row r="27" spans="1:3" ht="24.75">
      <c r="A27" s="196">
        <v>367</v>
      </c>
      <c r="B27" s="197" t="s">
        <v>94</v>
      </c>
      <c r="C27" s="198">
        <v>190500</v>
      </c>
    </row>
    <row r="28" spans="1:3" ht="15" customHeight="1">
      <c r="A28" s="210">
        <v>37</v>
      </c>
      <c r="B28" s="200" t="s">
        <v>95</v>
      </c>
      <c r="C28" s="211">
        <f>C29</f>
        <v>310000</v>
      </c>
    </row>
    <row r="29" spans="1:3" ht="12.75" customHeight="1">
      <c r="A29" s="196">
        <v>372</v>
      </c>
      <c r="B29" s="197" t="s">
        <v>96</v>
      </c>
      <c r="C29" s="198">
        <v>310000</v>
      </c>
    </row>
    <row r="30" spans="1:3" ht="15" customHeight="1">
      <c r="A30" s="199">
        <v>38</v>
      </c>
      <c r="B30" s="200" t="s">
        <v>97</v>
      </c>
      <c r="C30" s="201">
        <f>C31+C32+C33</f>
        <v>985400</v>
      </c>
    </row>
    <row r="31" spans="1:3" ht="12.75" customHeight="1">
      <c r="A31" s="196">
        <v>381</v>
      </c>
      <c r="B31" s="197" t="s">
        <v>98</v>
      </c>
      <c r="C31" s="198">
        <v>785400</v>
      </c>
    </row>
    <row r="32" spans="1:3" ht="15" customHeight="1">
      <c r="A32" s="196">
        <v>382</v>
      </c>
      <c r="B32" s="197" t="s">
        <v>99</v>
      </c>
      <c r="C32" s="198">
        <v>0</v>
      </c>
    </row>
    <row r="33" spans="1:3" ht="12.75" customHeight="1">
      <c r="A33" s="212">
        <v>383</v>
      </c>
      <c r="B33" s="213" t="s">
        <v>100</v>
      </c>
      <c r="C33" s="214">
        <v>200000</v>
      </c>
    </row>
    <row r="34" spans="1:3" ht="19.5" customHeight="1">
      <c r="A34" s="191">
        <v>4</v>
      </c>
      <c r="B34" s="150" t="s">
        <v>101</v>
      </c>
      <c r="C34" s="192">
        <f>C35+C38</f>
        <v>3468000</v>
      </c>
    </row>
    <row r="35" spans="1:3" ht="15" customHeight="1">
      <c r="A35" s="194">
        <v>41</v>
      </c>
      <c r="B35" s="153" t="s">
        <v>102</v>
      </c>
      <c r="C35" s="195">
        <f>C36+C37</f>
        <v>100000</v>
      </c>
    </row>
    <row r="36" spans="1:3" ht="12.75" customHeight="1">
      <c r="A36" s="196">
        <v>411</v>
      </c>
      <c r="B36" s="197" t="s">
        <v>103</v>
      </c>
      <c r="C36" s="198">
        <v>50000</v>
      </c>
    </row>
    <row r="37" spans="1:3" ht="12.75" customHeight="1">
      <c r="A37" s="196">
        <v>412</v>
      </c>
      <c r="B37" s="197" t="s">
        <v>104</v>
      </c>
      <c r="C37" s="198">
        <v>50000</v>
      </c>
    </row>
    <row r="38" spans="1:3" ht="15" customHeight="1">
      <c r="A38" s="199">
        <v>42</v>
      </c>
      <c r="B38" s="200" t="s">
        <v>105</v>
      </c>
      <c r="C38" s="201">
        <f>C39+C40+C41</f>
        <v>3368000</v>
      </c>
    </row>
    <row r="39" spans="1:3" ht="12.75">
      <c r="A39" s="196">
        <v>421</v>
      </c>
      <c r="B39" s="197" t="s">
        <v>106</v>
      </c>
      <c r="C39" s="198">
        <v>3318000</v>
      </c>
    </row>
    <row r="40" spans="1:3" ht="12.75">
      <c r="A40" s="196">
        <v>422</v>
      </c>
      <c r="B40" s="197" t="s">
        <v>107</v>
      </c>
      <c r="C40" s="198">
        <v>25000</v>
      </c>
    </row>
    <row r="41" spans="1:3" ht="12.75">
      <c r="A41" s="215">
        <v>426</v>
      </c>
      <c r="B41" s="216" t="s">
        <v>108</v>
      </c>
      <c r="C41" s="198">
        <v>25000</v>
      </c>
    </row>
    <row r="44" ht="15" customHeight="1"/>
    <row r="45" ht="15" customHeight="1"/>
    <row r="46" ht="15" customHeight="1"/>
    <row r="47" spans="1:2" ht="12.75">
      <c r="A47" s="124"/>
      <c r="B47" s="89"/>
    </row>
    <row r="48" spans="1:2" ht="12.75">
      <c r="A48" s="124"/>
      <c r="B48" s="89"/>
    </row>
    <row r="49" spans="1:2" ht="12.75">
      <c r="A49" s="124"/>
      <c r="B49" s="89"/>
    </row>
    <row r="50" spans="1:2" ht="12.75">
      <c r="A50" s="88"/>
      <c r="B50" s="89"/>
    </row>
    <row r="51" ht="12.75">
      <c r="A51" s="125"/>
    </row>
    <row r="52" ht="12.75">
      <c r="A52" s="125"/>
    </row>
    <row r="53" ht="12.75">
      <c r="A53" s="125"/>
    </row>
    <row r="57" spans="1:4" ht="12.75">
      <c r="A57" s="133"/>
      <c r="B57" s="217" t="s">
        <v>73</v>
      </c>
      <c r="D57" s="187"/>
    </row>
    <row r="58" spans="1:4" ht="12.75">
      <c r="A58" s="181"/>
      <c r="B58" s="111"/>
      <c r="D58" s="4" t="s">
        <v>20</v>
      </c>
    </row>
    <row r="59" spans="1:4" ht="24.75">
      <c r="A59" s="218" t="s">
        <v>32</v>
      </c>
      <c r="B59" s="219" t="s">
        <v>74</v>
      </c>
      <c r="C59" s="220" t="s">
        <v>109</v>
      </c>
      <c r="D59" s="221"/>
    </row>
    <row r="60" spans="1:3" ht="12.75">
      <c r="A60" s="222">
        <v>1</v>
      </c>
      <c r="B60" s="223">
        <v>2</v>
      </c>
      <c r="C60" s="222">
        <v>3</v>
      </c>
    </row>
    <row r="61" spans="1:3" ht="12.75">
      <c r="A61" s="224">
        <v>3</v>
      </c>
      <c r="B61" s="225" t="s">
        <v>73</v>
      </c>
      <c r="C61" s="226" t="e">
        <f>C62+C66+C71+C73+C75+C78+C80</f>
        <v>#VALUE!</v>
      </c>
    </row>
    <row r="62" spans="1:4" ht="12.75">
      <c r="A62" s="227">
        <v>31</v>
      </c>
      <c r="B62" s="228" t="s">
        <v>77</v>
      </c>
      <c r="C62" s="229" t="e">
        <f>SUM(C63:C65)</f>
        <v>#VALUE!</v>
      </c>
      <c r="D62" s="3"/>
    </row>
    <row r="63" spans="1:3" ht="12.75">
      <c r="A63" s="230">
        <v>311</v>
      </c>
      <c r="B63" s="231" t="s">
        <v>78</v>
      </c>
      <c r="C63" s="232" t="e">
        <f>#N/A</f>
        <v>#VALUE!</v>
      </c>
    </row>
    <row r="64" spans="1:3" ht="12.75">
      <c r="A64" s="230">
        <v>312</v>
      </c>
      <c r="B64" s="231" t="s">
        <v>79</v>
      </c>
      <c r="C64" s="232" t="e">
        <f>#N/A</f>
        <v>#VALUE!</v>
      </c>
    </row>
    <row r="65" spans="1:3" ht="12.75">
      <c r="A65" s="230">
        <v>313</v>
      </c>
      <c r="B65" s="231" t="s">
        <v>80</v>
      </c>
      <c r="C65" s="232" t="e">
        <f>#N/A</f>
        <v>#VALUE!</v>
      </c>
    </row>
    <row r="66" spans="1:3" ht="12.75">
      <c r="A66" s="233">
        <v>32</v>
      </c>
      <c r="B66" s="234" t="s">
        <v>81</v>
      </c>
      <c r="C66" s="235" t="e">
        <f>SUM(C67:C70)</f>
        <v>#VALUE!</v>
      </c>
    </row>
    <row r="67" spans="1:3" ht="12.75">
      <c r="A67" s="230">
        <v>321</v>
      </c>
      <c r="B67" s="231" t="s">
        <v>82</v>
      </c>
      <c r="C67" s="232" t="e">
        <f>#N/A</f>
        <v>#VALUE!</v>
      </c>
    </row>
    <row r="68" spans="1:3" ht="12.75">
      <c r="A68" s="230">
        <v>322</v>
      </c>
      <c r="B68" s="231" t="s">
        <v>83</v>
      </c>
      <c r="C68" s="232" t="e">
        <f>#N/A</f>
        <v>#VALUE!</v>
      </c>
    </row>
    <row r="69" spans="1:4" ht="12.75">
      <c r="A69" s="230">
        <v>323</v>
      </c>
      <c r="B69" s="231" t="s">
        <v>84</v>
      </c>
      <c r="C69" s="232" t="e">
        <f>#N/A</f>
        <v>#VALUE!</v>
      </c>
      <c r="D69" s="1"/>
    </row>
    <row r="70" spans="1:3" ht="12.75">
      <c r="A70" s="230">
        <v>329</v>
      </c>
      <c r="B70" s="231" t="s">
        <v>86</v>
      </c>
      <c r="C70" s="232" t="e">
        <f>#N/A</f>
        <v>#VALUE!</v>
      </c>
    </row>
    <row r="71" spans="1:3" ht="12.75">
      <c r="A71" s="233">
        <v>34</v>
      </c>
      <c r="B71" s="234" t="s">
        <v>87</v>
      </c>
      <c r="C71" s="235" t="e">
        <f>SUM(C72:C72)</f>
        <v>#VALUE!</v>
      </c>
    </row>
    <row r="72" spans="1:3" ht="12.75">
      <c r="A72" s="230">
        <v>343</v>
      </c>
      <c r="B72" s="231" t="s">
        <v>88</v>
      </c>
      <c r="C72" s="232" t="e">
        <f>#N/A</f>
        <v>#VALUE!</v>
      </c>
    </row>
    <row r="73" spans="1:3" ht="12.75">
      <c r="A73" s="236">
        <v>35</v>
      </c>
      <c r="B73" s="237" t="s">
        <v>89</v>
      </c>
      <c r="C73" s="238" t="e">
        <f>C74</f>
        <v>#VALUE!</v>
      </c>
    </row>
    <row r="74" spans="1:3" ht="12.75">
      <c r="A74" s="230">
        <v>352</v>
      </c>
      <c r="B74" s="231" t="s">
        <v>91</v>
      </c>
      <c r="C74" s="232" t="e">
        <f>#N/A</f>
        <v>#VALUE!</v>
      </c>
    </row>
    <row r="75" spans="1:3" ht="12.75">
      <c r="A75" s="239">
        <v>36</v>
      </c>
      <c r="B75" s="237" t="s">
        <v>92</v>
      </c>
      <c r="C75" s="240" t="e">
        <f>C76+C77</f>
        <v>#VALUE!</v>
      </c>
    </row>
    <row r="76" spans="1:3" ht="21.75">
      <c r="A76" s="241">
        <v>367</v>
      </c>
      <c r="B76" s="231" t="s">
        <v>93</v>
      </c>
      <c r="C76" s="232" t="e">
        <f>#N/A</f>
        <v>#VALUE!</v>
      </c>
    </row>
    <row r="77" spans="1:3" ht="21.75">
      <c r="A77" s="230">
        <v>367</v>
      </c>
      <c r="B77" s="231" t="s">
        <v>94</v>
      </c>
      <c r="C77" s="232">
        <f>'Upravni odjel'!C486</f>
        <v>96500</v>
      </c>
    </row>
    <row r="78" spans="1:3" ht="21.75">
      <c r="A78" s="233">
        <v>37</v>
      </c>
      <c r="B78" s="234" t="s">
        <v>95</v>
      </c>
      <c r="C78" s="235" t="e">
        <f>C79</f>
        <v>#VALUE!</v>
      </c>
    </row>
    <row r="79" spans="1:3" ht="12.75">
      <c r="A79" s="230">
        <v>372</v>
      </c>
      <c r="B79" s="231" t="s">
        <v>96</v>
      </c>
      <c r="C79" s="232" t="e">
        <f>#N/A</f>
        <v>#VALUE!</v>
      </c>
    </row>
    <row r="80" spans="1:3" ht="12.75">
      <c r="A80" s="233">
        <v>38</v>
      </c>
      <c r="B80" s="234" t="s">
        <v>97</v>
      </c>
      <c r="C80" s="235" t="e">
        <f>SUM(C81:C83)</f>
        <v>#VALUE!</v>
      </c>
    </row>
    <row r="81" spans="1:3" ht="12.75">
      <c r="A81" s="230">
        <v>381</v>
      </c>
      <c r="B81" s="231" t="s">
        <v>98</v>
      </c>
      <c r="C81" s="232" t="e">
        <f>#N/A</f>
        <v>#VALUE!</v>
      </c>
    </row>
    <row r="82" spans="1:3" ht="12.75">
      <c r="A82" s="230">
        <v>382</v>
      </c>
      <c r="B82" s="231" t="s">
        <v>99</v>
      </c>
      <c r="C82" s="232" t="e">
        <f>#N/A</f>
        <v>#VALUE!</v>
      </c>
    </row>
    <row r="83" spans="1:3" ht="12.75">
      <c r="A83" s="242">
        <v>383</v>
      </c>
      <c r="B83" s="243" t="s">
        <v>100</v>
      </c>
      <c r="C83" s="244" t="e">
        <f>#N/A</f>
        <v>#VALUE!</v>
      </c>
    </row>
    <row r="84" spans="1:3" ht="12.75">
      <c r="A84" s="224">
        <v>4</v>
      </c>
      <c r="B84" s="225" t="s">
        <v>101</v>
      </c>
      <c r="C84" s="226" t="e">
        <f>C85+C88</f>
        <v>#VALUE!</v>
      </c>
    </row>
    <row r="85" spans="1:3" ht="12.75">
      <c r="A85" s="227">
        <v>41</v>
      </c>
      <c r="B85" s="228" t="s">
        <v>102</v>
      </c>
      <c r="C85" s="229" t="e">
        <f>SUM(C86:C87)</f>
        <v>#VALUE!</v>
      </c>
    </row>
    <row r="86" spans="1:3" ht="12.75">
      <c r="A86" s="230">
        <v>411</v>
      </c>
      <c r="B86" s="231" t="s">
        <v>103</v>
      </c>
      <c r="C86" s="232" t="e">
        <f>#N/A</f>
        <v>#VALUE!</v>
      </c>
    </row>
    <row r="87" spans="1:3" ht="12.75">
      <c r="A87" s="230">
        <v>412</v>
      </c>
      <c r="B87" s="231" t="s">
        <v>104</v>
      </c>
      <c r="C87" s="232" t="e">
        <f>#N/A</f>
        <v>#VALUE!</v>
      </c>
    </row>
    <row r="88" spans="1:3" ht="12.75">
      <c r="A88" s="233">
        <v>42</v>
      </c>
      <c r="B88" s="234" t="s">
        <v>105</v>
      </c>
      <c r="C88" s="235" t="e">
        <f>SUM(C89:C90)</f>
        <v>#VALUE!</v>
      </c>
    </row>
    <row r="89" spans="1:3" ht="12.75">
      <c r="A89" s="230">
        <v>421</v>
      </c>
      <c r="B89" s="231" t="s">
        <v>106</v>
      </c>
      <c r="C89" s="232" t="e">
        <f>#N/A</f>
        <v>#VALUE!</v>
      </c>
    </row>
    <row r="90" spans="1:3" ht="12.75">
      <c r="A90" s="245">
        <v>422</v>
      </c>
      <c r="B90" s="246" t="s">
        <v>107</v>
      </c>
      <c r="C90" s="247" t="e">
        <f>#N/A</f>
        <v>#VALUE!</v>
      </c>
    </row>
    <row r="97" spans="1:2" ht="12.75">
      <c r="A97" s="124"/>
      <c r="B97" s="89"/>
    </row>
    <row r="98" spans="1:2" ht="12.75">
      <c r="A98" s="124"/>
      <c r="B98" s="89"/>
    </row>
    <row r="99" spans="1:2" ht="12.75">
      <c r="A99" s="124"/>
      <c r="B99" s="89"/>
    </row>
    <row r="100" spans="1:2" ht="12.75">
      <c r="A100" s="88"/>
      <c r="B100" s="89"/>
    </row>
    <row r="101" ht="12.75">
      <c r="A101" s="125"/>
    </row>
    <row r="102" ht="12.75">
      <c r="A102" s="125"/>
    </row>
    <row r="103" ht="12.75">
      <c r="A103" s="125"/>
    </row>
  </sheetData>
  <sheetProtection selectLockedCells="1" selectUnlockedCells="1"/>
  <printOptions/>
  <pageMargins left="0.75" right="0.6701388888888888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7">
      <selection activeCell="M21" sqref="M21"/>
    </sheetView>
  </sheetViews>
  <sheetFormatPr defaultColWidth="9.140625" defaultRowHeight="12.75"/>
  <cols>
    <col min="1" max="1" width="8.28125" style="4" customWidth="1"/>
    <col min="2" max="2" width="35.421875" style="4" customWidth="1"/>
    <col min="3" max="3" width="13.140625" style="4" customWidth="1"/>
    <col min="4" max="4" width="13.00390625" style="4" customWidth="1"/>
    <col min="5" max="5" width="12.57421875" style="4" customWidth="1"/>
    <col min="6" max="16384" width="9.28125" style="4" customWidth="1"/>
  </cols>
  <sheetData>
    <row r="1" spans="1:2" ht="12.75">
      <c r="A1" s="91"/>
      <c r="B1" s="127"/>
    </row>
    <row r="2" spans="1:3" ht="12.75">
      <c r="A2" s="91"/>
      <c r="B2" s="127"/>
      <c r="C2" s="128"/>
    </row>
    <row r="3" spans="1:5" ht="17.25" customHeight="1">
      <c r="A3" s="248" t="s">
        <v>110</v>
      </c>
      <c r="B3" s="248"/>
      <c r="C3" s="248"/>
      <c r="D3" s="248"/>
      <c r="E3" s="248"/>
    </row>
    <row r="4" spans="1:3" ht="12.75">
      <c r="A4" s="137"/>
      <c r="B4" s="138"/>
      <c r="C4" s="139"/>
    </row>
    <row r="5" spans="1:5" ht="30" customHeight="1">
      <c r="A5" s="249" t="s">
        <v>32</v>
      </c>
      <c r="B5" s="250" t="s">
        <v>111</v>
      </c>
      <c r="C5" s="251" t="s">
        <v>45</v>
      </c>
      <c r="D5" s="252" t="s">
        <v>112</v>
      </c>
      <c r="E5" s="253" t="s">
        <v>113</v>
      </c>
    </row>
    <row r="6" spans="1:7" ht="12.75">
      <c r="A6" s="254">
        <v>1</v>
      </c>
      <c r="B6" s="255">
        <v>2</v>
      </c>
      <c r="C6" s="256">
        <v>3</v>
      </c>
      <c r="D6" s="257">
        <v>4</v>
      </c>
      <c r="E6" s="258">
        <v>5</v>
      </c>
      <c r="G6" s="259"/>
    </row>
    <row r="7" spans="1:5" ht="19.5" customHeight="1">
      <c r="A7" s="143"/>
      <c r="B7" s="189" t="s">
        <v>114</v>
      </c>
      <c r="C7" s="260">
        <f>C8+C15</f>
        <v>9056900</v>
      </c>
      <c r="D7" s="261">
        <f>D8+D15</f>
        <v>7117400</v>
      </c>
      <c r="E7" s="262">
        <f>E8+E15</f>
        <v>6780400</v>
      </c>
    </row>
    <row r="8" spans="1:5" ht="19.5" customHeight="1">
      <c r="A8" s="263">
        <v>6</v>
      </c>
      <c r="B8" s="264" t="s">
        <v>43</v>
      </c>
      <c r="C8" s="265">
        <f>C9+C10+C11+C12+C13+C14</f>
        <v>7825500</v>
      </c>
      <c r="D8" s="266">
        <f>D9+D10+D11+D12+D13+D14</f>
        <v>5886400</v>
      </c>
      <c r="E8" s="267">
        <f>E9+E10+E11+E12</f>
        <v>5760500</v>
      </c>
    </row>
    <row r="9" spans="1:10" ht="16.5" customHeight="1">
      <c r="A9" s="268">
        <v>61</v>
      </c>
      <c r="B9" s="269" t="s">
        <v>47</v>
      </c>
      <c r="C9" s="270">
        <v>2120000</v>
      </c>
      <c r="D9" s="271">
        <v>2000000</v>
      </c>
      <c r="E9" s="272">
        <v>2000000</v>
      </c>
      <c r="G9" s="273"/>
      <c r="H9" s="274"/>
      <c r="I9" s="275"/>
      <c r="J9" s="95"/>
    </row>
    <row r="10" spans="1:5" ht="18.75" customHeight="1">
      <c r="A10" s="276">
        <v>63</v>
      </c>
      <c r="B10" s="156" t="s">
        <v>51</v>
      </c>
      <c r="C10" s="277">
        <v>2120000</v>
      </c>
      <c r="D10" s="278">
        <v>550900</v>
      </c>
      <c r="E10" s="279">
        <v>500000</v>
      </c>
    </row>
    <row r="11" spans="1:5" ht="25.5" customHeight="1">
      <c r="A11" s="276">
        <v>64</v>
      </c>
      <c r="B11" s="156" t="s">
        <v>55</v>
      </c>
      <c r="C11" s="277">
        <v>2350000</v>
      </c>
      <c r="D11" s="278">
        <v>2150000</v>
      </c>
      <c r="E11" s="279">
        <v>2150000</v>
      </c>
    </row>
    <row r="12" spans="1:9" ht="32.25" customHeight="1">
      <c r="A12" s="276">
        <v>65</v>
      </c>
      <c r="B12" s="156" t="s">
        <v>58</v>
      </c>
      <c r="C12" s="277">
        <v>1110500</v>
      </c>
      <c r="D12" s="278">
        <v>1110500</v>
      </c>
      <c r="E12" s="279">
        <v>1110500</v>
      </c>
      <c r="I12" s="14"/>
    </row>
    <row r="13" spans="1:10" ht="24.75">
      <c r="A13" s="276">
        <v>66</v>
      </c>
      <c r="B13" s="156" t="s">
        <v>115</v>
      </c>
      <c r="C13" s="277">
        <v>100000</v>
      </c>
      <c r="D13" s="278">
        <v>50000</v>
      </c>
      <c r="E13" s="279">
        <v>50000</v>
      </c>
      <c r="J13" s="125"/>
    </row>
    <row r="14" spans="1:5" ht="25.5" customHeight="1">
      <c r="A14" s="280">
        <v>68</v>
      </c>
      <c r="B14" s="281" t="s">
        <v>64</v>
      </c>
      <c r="C14" s="282">
        <v>25000</v>
      </c>
      <c r="D14" s="283">
        <v>25000</v>
      </c>
      <c r="E14" s="284">
        <v>25000</v>
      </c>
    </row>
    <row r="15" spans="1:5" ht="27" customHeight="1">
      <c r="A15" s="263">
        <v>7</v>
      </c>
      <c r="B15" s="264" t="s">
        <v>66</v>
      </c>
      <c r="C15" s="285">
        <f>C16+C17</f>
        <v>1231400</v>
      </c>
      <c r="D15" s="286">
        <f>D16+D17</f>
        <v>1231000</v>
      </c>
      <c r="E15" s="267">
        <f>E16+E17</f>
        <v>1019900</v>
      </c>
    </row>
    <row r="16" spans="1:5" ht="14.25" customHeight="1">
      <c r="A16" s="268">
        <v>71</v>
      </c>
      <c r="B16" s="269" t="s">
        <v>67</v>
      </c>
      <c r="C16" s="287">
        <v>324400</v>
      </c>
      <c r="D16" s="271">
        <v>324000</v>
      </c>
      <c r="E16" s="272">
        <v>119900</v>
      </c>
    </row>
    <row r="17" spans="1:5" ht="24.75">
      <c r="A17" s="288">
        <v>72</v>
      </c>
      <c r="B17" s="175" t="s">
        <v>70</v>
      </c>
      <c r="C17" s="289">
        <v>907000</v>
      </c>
      <c r="D17" s="290">
        <v>907000</v>
      </c>
      <c r="E17" s="291">
        <v>900000</v>
      </c>
    </row>
    <row r="18" spans="1:5" ht="16.5" customHeight="1">
      <c r="A18" s="130"/>
      <c r="B18" s="292"/>
      <c r="C18" s="132"/>
      <c r="D18" s="293"/>
      <c r="E18" s="293"/>
    </row>
    <row r="19" spans="1:10" ht="30" customHeight="1">
      <c r="A19" s="294"/>
      <c r="B19" s="295" t="s">
        <v>116</v>
      </c>
      <c r="C19" s="296" t="s">
        <v>45</v>
      </c>
      <c r="D19" s="297" t="s">
        <v>112</v>
      </c>
      <c r="E19" s="298" t="s">
        <v>113</v>
      </c>
      <c r="J19" s="299"/>
    </row>
    <row r="20" spans="1:5" ht="19.5" customHeight="1">
      <c r="A20" s="300"/>
      <c r="B20" s="301" t="s">
        <v>117</v>
      </c>
      <c r="C20" s="302">
        <f>C21+C29</f>
        <v>9967900</v>
      </c>
      <c r="D20" s="44">
        <f>D21+D29</f>
        <v>7115400</v>
      </c>
      <c r="E20" s="303">
        <f>E21+E29</f>
        <v>6780400</v>
      </c>
    </row>
    <row r="21" spans="1:5" ht="20.25" customHeight="1">
      <c r="A21" s="263">
        <v>3</v>
      </c>
      <c r="B21" s="264" t="s">
        <v>73</v>
      </c>
      <c r="C21" s="285">
        <f>C22+C23+C24+C25+C26+C27+C28</f>
        <v>6499900</v>
      </c>
      <c r="D21" s="266">
        <f>D22+D23+D24+D25+D26+D27+D28</f>
        <v>6545400</v>
      </c>
      <c r="E21" s="267">
        <f>E22+E23+E24+E25+E26+E27+E28</f>
        <v>6315400</v>
      </c>
    </row>
    <row r="22" spans="1:5" ht="25.5" customHeight="1">
      <c r="A22" s="268">
        <v>31</v>
      </c>
      <c r="B22" s="269" t="s">
        <v>77</v>
      </c>
      <c r="C22" s="304">
        <v>1046000</v>
      </c>
      <c r="D22" s="305">
        <v>1200000</v>
      </c>
      <c r="E22" s="272">
        <v>1250000</v>
      </c>
    </row>
    <row r="23" spans="1:5" ht="18" customHeight="1">
      <c r="A23" s="276">
        <v>32</v>
      </c>
      <c r="B23" s="156" t="s">
        <v>81</v>
      </c>
      <c r="C23" s="306">
        <v>2860000</v>
      </c>
      <c r="D23" s="278">
        <v>2867000</v>
      </c>
      <c r="E23" s="279">
        <v>2617000</v>
      </c>
    </row>
    <row r="24" spans="1:5" ht="12.75">
      <c r="A24" s="276">
        <v>34</v>
      </c>
      <c r="B24" s="156" t="s">
        <v>87</v>
      </c>
      <c r="C24" s="306">
        <v>31000</v>
      </c>
      <c r="D24" s="278">
        <v>35000</v>
      </c>
      <c r="E24" s="279">
        <v>35000</v>
      </c>
    </row>
    <row r="25" spans="1:5" ht="22.5" customHeight="1">
      <c r="A25" s="276">
        <v>35</v>
      </c>
      <c r="B25" s="156" t="s">
        <v>89</v>
      </c>
      <c r="C25" s="306">
        <v>270000</v>
      </c>
      <c r="D25" s="307">
        <v>270000</v>
      </c>
      <c r="E25" s="279">
        <v>270000</v>
      </c>
    </row>
    <row r="26" spans="1:5" ht="12.75">
      <c r="A26" s="276">
        <v>36</v>
      </c>
      <c r="B26" s="156" t="s">
        <v>92</v>
      </c>
      <c r="C26" s="306">
        <v>997500</v>
      </c>
      <c r="D26" s="278">
        <v>960000</v>
      </c>
      <c r="E26" s="279">
        <v>980000</v>
      </c>
    </row>
    <row r="27" spans="1:5" ht="24.75">
      <c r="A27" s="276">
        <v>37</v>
      </c>
      <c r="B27" s="156" t="s">
        <v>95</v>
      </c>
      <c r="C27" s="306">
        <v>310000</v>
      </c>
      <c r="D27" s="278">
        <v>315000</v>
      </c>
      <c r="E27" s="279">
        <v>315000</v>
      </c>
    </row>
    <row r="28" spans="1:5" ht="12.75">
      <c r="A28" s="280">
        <v>38</v>
      </c>
      <c r="B28" s="281" t="s">
        <v>97</v>
      </c>
      <c r="C28" s="308">
        <v>985400</v>
      </c>
      <c r="D28" s="283">
        <v>898400</v>
      </c>
      <c r="E28" s="284">
        <v>848400</v>
      </c>
    </row>
    <row r="29" spans="1:5" ht="24.75">
      <c r="A29" s="263">
        <v>4</v>
      </c>
      <c r="B29" s="264" t="s">
        <v>101</v>
      </c>
      <c r="C29" s="285">
        <f>C30+C31</f>
        <v>3468000</v>
      </c>
      <c r="D29" s="266">
        <f>D30+D31</f>
        <v>570000</v>
      </c>
      <c r="E29" s="267">
        <f>E30+E31</f>
        <v>465000</v>
      </c>
    </row>
    <row r="30" spans="1:5" ht="12.75">
      <c r="A30" s="268">
        <v>41</v>
      </c>
      <c r="B30" s="269" t="s">
        <v>102</v>
      </c>
      <c r="C30" s="287">
        <v>100000</v>
      </c>
      <c r="D30" s="271">
        <v>50000</v>
      </c>
      <c r="E30" s="272">
        <v>50000</v>
      </c>
    </row>
    <row r="31" spans="1:5" ht="24.75">
      <c r="A31" s="288">
        <v>42</v>
      </c>
      <c r="B31" s="175" t="s">
        <v>105</v>
      </c>
      <c r="C31" s="289">
        <v>3368000</v>
      </c>
      <c r="D31" s="290">
        <v>520000</v>
      </c>
      <c r="E31" s="291">
        <v>415000</v>
      </c>
    </row>
    <row r="32" ht="12.75">
      <c r="B32" s="87"/>
    </row>
    <row r="33" ht="12.75">
      <c r="B33" s="87"/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4"/>
  <sheetViews>
    <sheetView workbookViewId="0" topLeftCell="A1">
      <selection activeCell="G27" sqref="G27"/>
    </sheetView>
  </sheetViews>
  <sheetFormatPr defaultColWidth="9.140625" defaultRowHeight="12.75"/>
  <cols>
    <col min="1" max="1" width="18.28125" style="4" customWidth="1"/>
    <col min="2" max="2" width="54.8515625" style="87" customWidth="1"/>
    <col min="3" max="3" width="15.7109375" style="87" customWidth="1"/>
    <col min="4" max="16384" width="9.28125" style="4" customWidth="1"/>
  </cols>
  <sheetData>
    <row r="1" spans="1:3" s="22" customFormat="1" ht="12.75">
      <c r="A1" s="309"/>
      <c r="B1" s="310"/>
      <c r="C1" s="310"/>
    </row>
    <row r="2" spans="1:3" s="22" customFormat="1" ht="12.75">
      <c r="A2" s="311" t="s">
        <v>118</v>
      </c>
      <c r="B2" s="311"/>
      <c r="C2" s="311"/>
    </row>
    <row r="3" spans="1:3" s="22" customFormat="1" ht="12.75">
      <c r="A3" s="312" t="s">
        <v>119</v>
      </c>
      <c r="B3" s="312"/>
      <c r="C3" s="312"/>
    </row>
    <row r="4" spans="1:3" s="22" customFormat="1" ht="12.75">
      <c r="A4" s="313"/>
      <c r="B4" s="314"/>
      <c r="C4" s="314"/>
    </row>
    <row r="5" spans="1:8" s="95" customFormat="1" ht="30" customHeight="1">
      <c r="A5" s="182" t="s">
        <v>32</v>
      </c>
      <c r="B5" s="183" t="s">
        <v>33</v>
      </c>
      <c r="C5" s="142" t="s">
        <v>120</v>
      </c>
      <c r="D5" s="315"/>
      <c r="H5" s="316"/>
    </row>
    <row r="6" spans="1:4" s="117" customFormat="1" ht="12.75" customHeight="1">
      <c r="A6" s="114">
        <v>1</v>
      </c>
      <c r="B6" s="115">
        <v>2</v>
      </c>
      <c r="C6" s="116">
        <v>3</v>
      </c>
      <c r="D6" s="317"/>
    </row>
    <row r="7" spans="1:3" s="91" customFormat="1" ht="19.5" customHeight="1">
      <c r="A7" s="318" t="s">
        <v>121</v>
      </c>
      <c r="B7" s="319" t="s">
        <v>122</v>
      </c>
      <c r="C7" s="320">
        <f>C8</f>
        <v>440400</v>
      </c>
    </row>
    <row r="8" spans="1:3" s="91" customFormat="1" ht="19.5" customHeight="1">
      <c r="A8" s="321" t="s">
        <v>123</v>
      </c>
      <c r="B8" s="322" t="s">
        <v>124</v>
      </c>
      <c r="C8" s="323">
        <f>C9+C17</f>
        <v>440400</v>
      </c>
    </row>
    <row r="9" spans="1:5" s="327" customFormat="1" ht="30" customHeight="1">
      <c r="A9" s="324" t="s">
        <v>125</v>
      </c>
      <c r="B9" s="325" t="s">
        <v>126</v>
      </c>
      <c r="C9" s="326">
        <f>C10</f>
        <v>300000</v>
      </c>
      <c r="E9" s="328"/>
    </row>
    <row r="10" spans="1:5" s="327" customFormat="1" ht="12.75" customHeight="1">
      <c r="A10" s="329" t="s">
        <v>127</v>
      </c>
      <c r="B10" s="330" t="s">
        <v>128</v>
      </c>
      <c r="C10" s="331">
        <f>C13</f>
        <v>300000</v>
      </c>
      <c r="E10" s="332"/>
    </row>
    <row r="11" spans="1:5" s="327" customFormat="1" ht="12.75" customHeight="1">
      <c r="A11" s="333"/>
      <c r="B11" s="330" t="s">
        <v>129</v>
      </c>
      <c r="C11" s="334">
        <f>C17</f>
        <v>140400</v>
      </c>
      <c r="E11" s="328"/>
    </row>
    <row r="12" spans="1:3" s="327" customFormat="1" ht="12.75" customHeight="1">
      <c r="A12" s="335" t="s">
        <v>130</v>
      </c>
      <c r="B12" s="336" t="s">
        <v>131</v>
      </c>
      <c r="C12" s="170"/>
    </row>
    <row r="13" spans="1:3" s="91" customFormat="1" ht="15" customHeight="1">
      <c r="A13" s="337">
        <v>3</v>
      </c>
      <c r="B13" s="338" t="s">
        <v>132</v>
      </c>
      <c r="C13" s="339">
        <f>C14</f>
        <v>300000</v>
      </c>
    </row>
    <row r="14" spans="1:3" s="91" customFormat="1" ht="15" customHeight="1">
      <c r="A14" s="340">
        <v>32</v>
      </c>
      <c r="B14" s="341" t="s">
        <v>81</v>
      </c>
      <c r="C14" s="342">
        <f>SUM(C15:C16)</f>
        <v>300000</v>
      </c>
    </row>
    <row r="15" spans="1:3" s="22" customFormat="1" ht="12.75" customHeight="1">
      <c r="A15" s="343">
        <v>323</v>
      </c>
      <c r="B15" s="344" t="s">
        <v>84</v>
      </c>
      <c r="C15" s="345"/>
    </row>
    <row r="16" spans="1:3" s="91" customFormat="1" ht="12.75" customHeight="1">
      <c r="A16" s="343">
        <v>329</v>
      </c>
      <c r="B16" s="344" t="s">
        <v>133</v>
      </c>
      <c r="C16" s="346">
        <v>300000</v>
      </c>
    </row>
    <row r="17" spans="1:3" s="22" customFormat="1" ht="30" customHeight="1">
      <c r="A17" s="347" t="s">
        <v>134</v>
      </c>
      <c r="B17" s="348" t="s">
        <v>135</v>
      </c>
      <c r="C17" s="349">
        <f>C19+C25+C32</f>
        <v>140400</v>
      </c>
    </row>
    <row r="18" spans="1:3" s="22" customFormat="1" ht="12.75" customHeight="1">
      <c r="A18" s="329" t="s">
        <v>136</v>
      </c>
      <c r="B18" s="350" t="s">
        <v>137</v>
      </c>
      <c r="C18" s="331"/>
    </row>
    <row r="19" spans="1:3" s="22" customFormat="1" ht="12.75" customHeight="1">
      <c r="A19" s="351"/>
      <c r="B19" s="350" t="s">
        <v>129</v>
      </c>
      <c r="C19" s="334">
        <f>C21</f>
        <v>10400</v>
      </c>
    </row>
    <row r="20" spans="1:3" s="22" customFormat="1" ht="12.75" customHeight="1">
      <c r="A20" s="335" t="s">
        <v>138</v>
      </c>
      <c r="B20" s="336" t="s">
        <v>131</v>
      </c>
      <c r="C20" s="170"/>
    </row>
    <row r="21" spans="1:3" s="22" customFormat="1" ht="15" customHeight="1">
      <c r="A21" s="337">
        <v>3</v>
      </c>
      <c r="B21" s="338" t="s">
        <v>132</v>
      </c>
      <c r="C21" s="339">
        <f>C22</f>
        <v>10400</v>
      </c>
    </row>
    <row r="22" spans="1:3" s="91" customFormat="1" ht="15" customHeight="1">
      <c r="A22" s="340">
        <v>38</v>
      </c>
      <c r="B22" s="341" t="s">
        <v>139</v>
      </c>
      <c r="C22" s="342">
        <f>C23</f>
        <v>10400</v>
      </c>
    </row>
    <row r="23" spans="1:3" s="91" customFormat="1" ht="12.75" customHeight="1">
      <c r="A23" s="343">
        <v>381</v>
      </c>
      <c r="B23" s="344" t="s">
        <v>140</v>
      </c>
      <c r="C23" s="346">
        <v>10400</v>
      </c>
    </row>
    <row r="24" spans="1:3" ht="12.75">
      <c r="A24" s="329" t="s">
        <v>141</v>
      </c>
      <c r="B24" s="330" t="s">
        <v>142</v>
      </c>
      <c r="C24" s="331"/>
    </row>
    <row r="25" spans="1:3" ht="12.75">
      <c r="A25" s="333"/>
      <c r="B25" s="330" t="s">
        <v>129</v>
      </c>
      <c r="C25" s="334">
        <f>C27</f>
        <v>80000</v>
      </c>
    </row>
    <row r="26" spans="1:3" ht="12.75">
      <c r="A26" s="335" t="s">
        <v>130</v>
      </c>
      <c r="B26" s="336" t="s">
        <v>131</v>
      </c>
      <c r="C26" s="170"/>
    </row>
    <row r="27" spans="1:3" ht="12.75">
      <c r="A27" s="337">
        <v>3</v>
      </c>
      <c r="B27" s="338" t="s">
        <v>132</v>
      </c>
      <c r="C27" s="339">
        <f>C28</f>
        <v>80000</v>
      </c>
    </row>
    <row r="28" spans="1:3" ht="12.75">
      <c r="A28" s="340">
        <v>32</v>
      </c>
      <c r="B28" s="341" t="s">
        <v>81</v>
      </c>
      <c r="C28" s="342">
        <f>SUM(C29:C30)</f>
        <v>80000</v>
      </c>
    </row>
    <row r="29" spans="1:3" ht="12.75">
      <c r="A29" s="343">
        <v>323</v>
      </c>
      <c r="B29" s="344" t="s">
        <v>84</v>
      </c>
      <c r="C29" s="345">
        <v>35000</v>
      </c>
    </row>
    <row r="30" spans="1:3" ht="12.75">
      <c r="A30" s="343">
        <v>329</v>
      </c>
      <c r="B30" s="344" t="s">
        <v>133</v>
      </c>
      <c r="C30" s="346">
        <v>45000</v>
      </c>
    </row>
    <row r="31" spans="1:3" ht="12.75">
      <c r="A31" s="329" t="s">
        <v>143</v>
      </c>
      <c r="B31" s="330" t="s">
        <v>144</v>
      </c>
      <c r="C31" s="331"/>
    </row>
    <row r="32" spans="1:3" ht="12.75">
      <c r="A32" s="333"/>
      <c r="B32" s="330" t="s">
        <v>129</v>
      </c>
      <c r="C32" s="334">
        <f>C34</f>
        <v>50000</v>
      </c>
    </row>
    <row r="33" spans="1:3" ht="12.75">
      <c r="A33" s="335" t="s">
        <v>130</v>
      </c>
      <c r="B33" s="336" t="s">
        <v>131</v>
      </c>
      <c r="C33" s="170"/>
    </row>
    <row r="34" spans="1:3" ht="12.75">
      <c r="A34" s="337">
        <v>3</v>
      </c>
      <c r="B34" s="338" t="s">
        <v>132</v>
      </c>
      <c r="C34" s="339">
        <f>C35</f>
        <v>50000</v>
      </c>
    </row>
    <row r="35" spans="1:3" ht="12.75">
      <c r="A35" s="340">
        <v>32</v>
      </c>
      <c r="B35" s="341" t="s">
        <v>81</v>
      </c>
      <c r="C35" s="342">
        <f>SUM(C36:C36)</f>
        <v>50000</v>
      </c>
    </row>
    <row r="36" spans="1:3" ht="12.75">
      <c r="A36" s="352">
        <v>329</v>
      </c>
      <c r="B36" s="353" t="s">
        <v>133</v>
      </c>
      <c r="C36" s="354">
        <v>50000</v>
      </c>
    </row>
    <row r="157" ht="12.75">
      <c r="A157" s="355"/>
    </row>
    <row r="158" ht="12.75">
      <c r="A158" s="125"/>
    </row>
    <row r="159" ht="12.75">
      <c r="A159" s="125"/>
    </row>
    <row r="160" ht="12.75">
      <c r="A160" s="125"/>
    </row>
    <row r="161" ht="12.75">
      <c r="A161" s="125"/>
    </row>
    <row r="162" ht="12.75">
      <c r="A162" s="125"/>
    </row>
    <row r="163" ht="12.75">
      <c r="A163" s="125"/>
    </row>
    <row r="164" ht="12.75">
      <c r="A164" s="125"/>
    </row>
  </sheetData>
  <sheetProtection selectLockedCells="1" selectUnlockedCells="1"/>
  <mergeCells count="2">
    <mergeCell ref="A2:C2"/>
    <mergeCell ref="A3:C3"/>
  </mergeCells>
  <printOptions/>
  <pageMargins left="0.75" right="0.6701388888888888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98"/>
  <sheetViews>
    <sheetView workbookViewId="0" topLeftCell="A367">
      <selection activeCell="H13" sqref="H13"/>
    </sheetView>
  </sheetViews>
  <sheetFormatPr defaultColWidth="9.140625" defaultRowHeight="12.75"/>
  <cols>
    <col min="1" max="1" width="16.7109375" style="356" customWidth="1"/>
    <col min="2" max="2" width="45.28125" style="87" customWidth="1"/>
    <col min="3" max="3" width="15.00390625" style="87" customWidth="1"/>
    <col min="4" max="16384" width="9.28125" style="4" customWidth="1"/>
  </cols>
  <sheetData>
    <row r="1" spans="1:15" s="95" customFormat="1" ht="30" customHeight="1">
      <c r="A1" s="357" t="s">
        <v>32</v>
      </c>
      <c r="B1" s="358" t="s">
        <v>33</v>
      </c>
      <c r="C1" s="359" t="s">
        <v>145</v>
      </c>
      <c r="E1" s="315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5" s="117" customFormat="1" ht="12.75" customHeight="1">
      <c r="A2" s="361">
        <v>1</v>
      </c>
      <c r="B2" s="362">
        <v>2</v>
      </c>
      <c r="C2" s="363">
        <v>3</v>
      </c>
      <c r="E2" s="317"/>
      <c r="F2" s="360"/>
      <c r="G2" s="360"/>
      <c r="H2" s="360"/>
      <c r="I2" s="360"/>
      <c r="J2" s="360"/>
      <c r="K2" s="360"/>
      <c r="L2" s="360"/>
      <c r="M2" s="360"/>
      <c r="N2" s="360"/>
      <c r="O2" s="360"/>
    </row>
    <row r="3" spans="1:15" s="91" customFormat="1" ht="24.75" customHeight="1">
      <c r="A3" s="364" t="s">
        <v>146</v>
      </c>
      <c r="B3" s="365" t="s">
        <v>147</v>
      </c>
      <c r="C3" s="366">
        <f>C4+C463+C479</f>
        <v>9527500</v>
      </c>
      <c r="E3" s="129"/>
      <c r="F3" s="360"/>
      <c r="G3" s="360"/>
      <c r="H3" s="360"/>
      <c r="I3" s="360"/>
      <c r="J3" s="360"/>
      <c r="K3" s="360"/>
      <c r="L3" s="360"/>
      <c r="M3" s="360"/>
      <c r="N3" s="360"/>
      <c r="O3" s="360"/>
    </row>
    <row r="4" spans="1:15" s="91" customFormat="1" ht="19.5" customHeight="1">
      <c r="A4" s="367" t="s">
        <v>148</v>
      </c>
      <c r="B4" s="368" t="s">
        <v>149</v>
      </c>
      <c r="C4" s="369">
        <f>C5+C113+C135+C150+C161+C184+C221+C243+C252+C284+C306+C329+C359+C396+C404+C413</f>
        <v>8530000</v>
      </c>
      <c r="E4" s="129"/>
      <c r="F4" s="360"/>
      <c r="G4" s="360"/>
      <c r="H4" s="360"/>
      <c r="I4" s="360"/>
      <c r="J4" s="360"/>
      <c r="K4" s="360"/>
      <c r="L4" s="360"/>
      <c r="M4" s="360"/>
      <c r="N4" s="360"/>
      <c r="O4" s="360"/>
    </row>
    <row r="5" spans="1:15" s="327" customFormat="1" ht="19.5" customHeight="1">
      <c r="A5" s="370" t="s">
        <v>150</v>
      </c>
      <c r="B5" s="370"/>
      <c r="C5" s="371">
        <f>C6+C27+C94+C104</f>
        <v>2712000</v>
      </c>
      <c r="E5" s="328"/>
      <c r="F5" s="360"/>
      <c r="G5" s="360"/>
      <c r="H5" s="360"/>
      <c r="I5" s="360"/>
      <c r="J5" s="360"/>
      <c r="K5" s="360"/>
      <c r="L5" s="360"/>
      <c r="M5" s="360"/>
      <c r="N5" s="360"/>
      <c r="O5" s="360"/>
    </row>
    <row r="6" spans="1:15" s="327" customFormat="1" ht="15" customHeight="1">
      <c r="A6" s="372" t="s">
        <v>151</v>
      </c>
      <c r="B6" s="373" t="s">
        <v>77</v>
      </c>
      <c r="C6" s="374">
        <f>C9</f>
        <v>1093000</v>
      </c>
      <c r="E6" s="328"/>
      <c r="F6" s="360"/>
      <c r="G6" s="360"/>
      <c r="H6" s="360"/>
      <c r="I6" s="360"/>
      <c r="J6" s="360"/>
      <c r="K6" s="360"/>
      <c r="L6" s="360"/>
      <c r="M6" s="360"/>
      <c r="N6" s="360"/>
      <c r="O6" s="360"/>
    </row>
    <row r="7" spans="1:15" s="327" customFormat="1" ht="15" customHeight="1">
      <c r="A7" s="375"/>
      <c r="B7" s="373" t="s">
        <v>152</v>
      </c>
      <c r="C7" s="376"/>
      <c r="E7" s="328"/>
      <c r="F7" s="360"/>
      <c r="G7" s="360"/>
      <c r="H7" s="360"/>
      <c r="I7" s="360"/>
      <c r="J7" s="360"/>
      <c r="K7" s="360"/>
      <c r="L7" s="360"/>
      <c r="M7" s="360"/>
      <c r="N7" s="360"/>
      <c r="O7" s="360"/>
    </row>
    <row r="8" spans="1:15" s="380" customFormat="1" ht="15" customHeight="1">
      <c r="A8" s="377" t="s">
        <v>153</v>
      </c>
      <c r="B8" s="378" t="s">
        <v>154</v>
      </c>
      <c r="C8" s="379"/>
      <c r="E8" s="381"/>
      <c r="F8" s="360"/>
      <c r="G8" s="360"/>
      <c r="H8" s="360"/>
      <c r="I8" s="360"/>
      <c r="J8" s="360"/>
      <c r="K8" s="360"/>
      <c r="L8" s="360"/>
      <c r="M8" s="360"/>
      <c r="N8" s="360"/>
      <c r="O8" s="360"/>
    </row>
    <row r="9" spans="1:15" s="91" customFormat="1" ht="12.75" customHeight="1">
      <c r="A9" s="382">
        <v>3</v>
      </c>
      <c r="B9" s="383" t="s">
        <v>132</v>
      </c>
      <c r="C9" s="384">
        <f>C10+C20</f>
        <v>1093000</v>
      </c>
      <c r="D9" s="385"/>
      <c r="E9" s="129"/>
      <c r="F9" s="360"/>
      <c r="G9" s="360"/>
      <c r="H9" s="360"/>
      <c r="I9" s="360"/>
      <c r="J9" s="360"/>
      <c r="K9" s="360"/>
      <c r="L9" s="360"/>
      <c r="M9" s="360"/>
      <c r="N9" s="360"/>
      <c r="O9" s="360"/>
    </row>
    <row r="10" spans="1:15" ht="12.75" customHeight="1">
      <c r="A10" s="386">
        <v>31</v>
      </c>
      <c r="B10" s="387" t="s">
        <v>77</v>
      </c>
      <c r="C10" s="388">
        <f>C11+C14+C16</f>
        <v>1046000</v>
      </c>
      <c r="E10" s="27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12.75" customHeight="1">
      <c r="A11" s="389">
        <v>311</v>
      </c>
      <c r="B11" s="390" t="s">
        <v>155</v>
      </c>
      <c r="C11" s="391">
        <f>C12+C13</f>
        <v>870000</v>
      </c>
      <c r="E11" s="27"/>
      <c r="F11" s="360"/>
      <c r="G11" s="360"/>
      <c r="H11" s="360"/>
      <c r="I11" s="360"/>
      <c r="J11" s="360"/>
      <c r="K11" s="360"/>
      <c r="L11" s="360"/>
      <c r="M11" s="360"/>
      <c r="N11" s="360"/>
      <c r="O11" s="360"/>
    </row>
    <row r="12" spans="1:15" s="91" customFormat="1" ht="12.75" customHeight="1">
      <c r="A12" s="392">
        <v>311</v>
      </c>
      <c r="B12" s="393" t="s">
        <v>156</v>
      </c>
      <c r="C12" s="394">
        <v>850000</v>
      </c>
      <c r="E12" s="129"/>
      <c r="F12" s="360"/>
      <c r="G12" s="360"/>
      <c r="H12" s="360"/>
      <c r="I12" s="360"/>
      <c r="J12" s="360"/>
      <c r="K12" s="360"/>
      <c r="L12" s="360"/>
      <c r="M12" s="360"/>
      <c r="N12" s="360"/>
      <c r="O12" s="360"/>
    </row>
    <row r="13" spans="1:15" ht="12.75" customHeight="1">
      <c r="A13" s="392">
        <v>311</v>
      </c>
      <c r="B13" s="393" t="s">
        <v>157</v>
      </c>
      <c r="C13" s="394">
        <v>20000</v>
      </c>
      <c r="E13" s="27"/>
      <c r="F13" s="360"/>
      <c r="G13" s="360"/>
      <c r="H13" s="360"/>
      <c r="I13" s="360"/>
      <c r="J13" s="360"/>
      <c r="K13" s="360"/>
      <c r="L13" s="360"/>
      <c r="M13" s="360"/>
      <c r="N13" s="360"/>
      <c r="O13" s="360"/>
    </row>
    <row r="14" spans="1:15" s="91" customFormat="1" ht="12.75" customHeight="1">
      <c r="A14" s="389">
        <v>312</v>
      </c>
      <c r="B14" s="390" t="s">
        <v>79</v>
      </c>
      <c r="C14" s="391">
        <f>C15</f>
        <v>35000</v>
      </c>
      <c r="E14" s="129"/>
      <c r="F14" s="360"/>
      <c r="G14" s="360"/>
      <c r="H14" s="360"/>
      <c r="I14" s="360"/>
      <c r="J14" s="360"/>
      <c r="K14" s="360"/>
      <c r="L14" s="360"/>
      <c r="M14" s="360"/>
      <c r="N14" s="360"/>
      <c r="O14" s="360"/>
    </row>
    <row r="15" spans="1:15" ht="12.75" customHeight="1">
      <c r="A15" s="392">
        <v>312</v>
      </c>
      <c r="B15" s="393" t="s">
        <v>79</v>
      </c>
      <c r="C15" s="394">
        <v>35000</v>
      </c>
      <c r="E15" s="27"/>
      <c r="F15" s="360"/>
      <c r="G15" s="360"/>
      <c r="H15" s="360"/>
      <c r="I15" s="360"/>
      <c r="J15" s="360"/>
      <c r="K15" s="360"/>
      <c r="L15" s="360"/>
      <c r="M15" s="360"/>
      <c r="N15" s="360"/>
      <c r="O15" s="360"/>
    </row>
    <row r="16" spans="1:15" ht="12.75" customHeight="1">
      <c r="A16" s="389">
        <v>313</v>
      </c>
      <c r="B16" s="390" t="s">
        <v>158</v>
      </c>
      <c r="C16" s="391">
        <f>C17+C18+C19</f>
        <v>141000</v>
      </c>
      <c r="E16" s="27"/>
      <c r="F16" s="360"/>
      <c r="G16" s="360"/>
      <c r="H16" s="360"/>
      <c r="I16" s="360"/>
      <c r="J16" s="360"/>
      <c r="K16" s="360"/>
      <c r="L16" s="360"/>
      <c r="M16" s="360"/>
      <c r="N16" s="360"/>
      <c r="O16" s="360"/>
    </row>
    <row r="17" spans="1:15" ht="12.75" customHeight="1">
      <c r="A17" s="395">
        <v>313</v>
      </c>
      <c r="B17" s="396" t="s">
        <v>159</v>
      </c>
      <c r="C17" s="397">
        <v>120000</v>
      </c>
      <c r="E17" s="27"/>
      <c r="F17" s="360"/>
      <c r="G17" s="360"/>
      <c r="H17" s="360"/>
      <c r="I17" s="360"/>
      <c r="J17" s="360"/>
      <c r="K17" s="360"/>
      <c r="L17" s="360"/>
      <c r="M17" s="360"/>
      <c r="N17" s="360"/>
      <c r="O17" s="360"/>
    </row>
    <row r="18" spans="1:15" ht="12.75" customHeight="1">
      <c r="A18" s="395">
        <v>313</v>
      </c>
      <c r="B18" s="396" t="s">
        <v>160</v>
      </c>
      <c r="C18" s="397">
        <v>6000</v>
      </c>
      <c r="E18" s="27"/>
      <c r="F18" s="360"/>
      <c r="G18" s="360"/>
      <c r="H18" s="360"/>
      <c r="I18" s="360"/>
      <c r="J18" s="360"/>
      <c r="K18" s="360"/>
      <c r="L18" s="360"/>
      <c r="M18" s="360"/>
      <c r="N18" s="360"/>
      <c r="O18" s="360"/>
    </row>
    <row r="19" spans="1:15" ht="12.75" customHeight="1">
      <c r="A19" s="395">
        <v>313</v>
      </c>
      <c r="B19" s="396" t="s">
        <v>161</v>
      </c>
      <c r="C19" s="397">
        <v>15000</v>
      </c>
      <c r="E19" s="27"/>
      <c r="F19" s="360"/>
      <c r="G19" s="360"/>
      <c r="H19" s="360"/>
      <c r="I19" s="360"/>
      <c r="J19" s="360"/>
      <c r="K19" s="360"/>
      <c r="L19" s="360"/>
      <c r="M19" s="360"/>
      <c r="N19" s="360"/>
      <c r="O19" s="360"/>
    </row>
    <row r="20" spans="1:15" s="91" customFormat="1" ht="12.75" customHeight="1">
      <c r="A20" s="386">
        <v>32</v>
      </c>
      <c r="B20" s="387" t="s">
        <v>81</v>
      </c>
      <c r="C20" s="388">
        <f>C21</f>
        <v>47000</v>
      </c>
      <c r="E20" s="27"/>
      <c r="F20" s="360"/>
      <c r="G20" s="360"/>
      <c r="H20" s="360"/>
      <c r="I20" s="360"/>
      <c r="J20" s="360"/>
      <c r="K20" s="360"/>
      <c r="L20" s="360"/>
      <c r="M20" s="360"/>
      <c r="N20" s="360"/>
      <c r="O20" s="360"/>
    </row>
    <row r="21" spans="1:16" s="399" customFormat="1" ht="12.75" customHeight="1">
      <c r="A21" s="389">
        <v>321</v>
      </c>
      <c r="B21" s="390" t="s">
        <v>162</v>
      </c>
      <c r="C21" s="398">
        <f>C22+C23+C24+C25+C26</f>
        <v>47000</v>
      </c>
      <c r="E21" s="129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400"/>
    </row>
    <row r="22" spans="1:16" s="399" customFormat="1" ht="12.75" customHeight="1">
      <c r="A22" s="392">
        <v>321</v>
      </c>
      <c r="B22" s="393" t="s">
        <v>163</v>
      </c>
      <c r="C22" s="394">
        <v>5000</v>
      </c>
      <c r="D22" s="91"/>
      <c r="E22" s="40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400"/>
    </row>
    <row r="23" spans="1:16" s="399" customFormat="1" ht="12.75" customHeight="1">
      <c r="A23" s="392">
        <v>321</v>
      </c>
      <c r="B23" s="393" t="s">
        <v>164</v>
      </c>
      <c r="C23" s="394">
        <v>10000</v>
      </c>
      <c r="D23" s="400"/>
      <c r="E23" s="40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400"/>
    </row>
    <row r="24" spans="1:15" s="91" customFormat="1" ht="12.75" customHeight="1">
      <c r="A24" s="395">
        <v>321</v>
      </c>
      <c r="B24" s="396" t="s">
        <v>165</v>
      </c>
      <c r="C24" s="397">
        <v>20000</v>
      </c>
      <c r="D24" s="400"/>
      <c r="E24" s="400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1:15" s="91" customFormat="1" ht="12.75" customHeight="1">
      <c r="A25" s="392">
        <v>321</v>
      </c>
      <c r="B25" s="393" t="s">
        <v>166</v>
      </c>
      <c r="C25" s="394">
        <v>10000</v>
      </c>
      <c r="D25" s="400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</row>
    <row r="26" spans="1:4" s="129" customFormat="1" ht="12.75" customHeight="1">
      <c r="A26" s="392">
        <v>321</v>
      </c>
      <c r="B26" s="393" t="s">
        <v>167</v>
      </c>
      <c r="C26" s="394">
        <v>2000</v>
      </c>
      <c r="D26" s="91"/>
    </row>
    <row r="27" spans="1:15" s="129" customFormat="1" ht="15" customHeight="1">
      <c r="A27" s="401" t="s">
        <v>168</v>
      </c>
      <c r="B27" s="402" t="s">
        <v>81</v>
      </c>
      <c r="C27" s="374">
        <f>C30</f>
        <v>1488000</v>
      </c>
      <c r="D27" s="91"/>
      <c r="F27" s="403"/>
      <c r="G27" s="403"/>
      <c r="H27" s="403"/>
      <c r="I27" s="403"/>
      <c r="J27" s="403"/>
      <c r="K27" s="403"/>
      <c r="L27" s="403"/>
      <c r="M27" s="403"/>
      <c r="N27" s="403"/>
      <c r="O27" s="403"/>
    </row>
    <row r="28" spans="1:15" s="381" customFormat="1" ht="15" customHeight="1">
      <c r="A28" s="404"/>
      <c r="B28" s="373" t="s">
        <v>152</v>
      </c>
      <c r="C28" s="405"/>
      <c r="D28" s="91"/>
      <c r="E28" s="129"/>
      <c r="F28" s="403"/>
      <c r="G28" s="403"/>
      <c r="H28" s="403"/>
      <c r="I28" s="403"/>
      <c r="J28" s="403"/>
      <c r="K28" s="403"/>
      <c r="L28" s="403"/>
      <c r="M28" s="403"/>
      <c r="N28" s="403"/>
      <c r="O28" s="403"/>
    </row>
    <row r="29" spans="1:15" s="129" customFormat="1" ht="15" customHeight="1">
      <c r="A29" s="406" t="s">
        <v>169</v>
      </c>
      <c r="B29" s="378" t="s">
        <v>154</v>
      </c>
      <c r="C29" s="407"/>
      <c r="F29" s="403"/>
      <c r="G29" s="403"/>
      <c r="H29" s="403"/>
      <c r="I29" s="403"/>
      <c r="J29" s="403"/>
      <c r="K29" s="403"/>
      <c r="L29" s="403"/>
      <c r="M29" s="403"/>
      <c r="N29" s="403"/>
      <c r="O29" s="403"/>
    </row>
    <row r="30" spans="1:7" s="27" customFormat="1" ht="12.75" customHeight="1">
      <c r="A30" s="408">
        <v>3</v>
      </c>
      <c r="B30" s="383" t="s">
        <v>132</v>
      </c>
      <c r="C30" s="409">
        <f>C31</f>
        <v>1488000</v>
      </c>
      <c r="D30" s="129"/>
      <c r="E30" s="129"/>
      <c r="G30" s="410"/>
    </row>
    <row r="31" spans="1:15" s="27" customFormat="1" ht="12.75" customHeight="1">
      <c r="A31" s="411">
        <v>32</v>
      </c>
      <c r="B31" s="387" t="s">
        <v>81</v>
      </c>
      <c r="C31" s="412">
        <f>C32+C45+C75+C78</f>
        <v>1488000</v>
      </c>
      <c r="D31" s="129"/>
      <c r="E31" s="381"/>
      <c r="F31" s="413"/>
      <c r="G31" s="413"/>
      <c r="H31" s="413"/>
      <c r="I31" s="413"/>
      <c r="J31" s="413"/>
      <c r="K31" s="413"/>
      <c r="L31" s="413"/>
      <c r="M31" s="413"/>
      <c r="N31" s="413"/>
      <c r="O31" s="413"/>
    </row>
    <row r="32" spans="1:15" s="193" customFormat="1" ht="12.75" customHeight="1">
      <c r="A32" s="414">
        <v>322</v>
      </c>
      <c r="B32" s="415" t="s">
        <v>83</v>
      </c>
      <c r="C32" s="391">
        <f>C33+C34+C35+C36+C37+C38+C39+C40+C41+C42+C43+C44</f>
        <v>308000</v>
      </c>
      <c r="D32" s="381"/>
      <c r="E32" s="381"/>
      <c r="F32" s="413"/>
      <c r="G32" s="413"/>
      <c r="H32" s="413"/>
      <c r="I32" s="413"/>
      <c r="J32" s="413"/>
      <c r="K32" s="413"/>
      <c r="L32" s="413"/>
      <c r="M32" s="413"/>
      <c r="N32" s="413"/>
      <c r="O32" s="413"/>
    </row>
    <row r="33" spans="1:15" ht="12.75" customHeight="1">
      <c r="A33" s="392">
        <v>322</v>
      </c>
      <c r="B33" s="393" t="s">
        <v>170</v>
      </c>
      <c r="C33" s="394">
        <v>30000</v>
      </c>
      <c r="D33" s="381"/>
      <c r="E33" s="381"/>
      <c r="F33" s="413"/>
      <c r="G33" s="413"/>
      <c r="H33" s="413"/>
      <c r="I33" s="413"/>
      <c r="J33" s="413"/>
      <c r="K33" s="413"/>
      <c r="L33" s="413"/>
      <c r="M33" s="413"/>
      <c r="N33" s="413"/>
      <c r="O33" s="413"/>
    </row>
    <row r="34" spans="1:15" ht="12.75" customHeight="1">
      <c r="A34" s="392">
        <v>322</v>
      </c>
      <c r="B34" s="393" t="s">
        <v>171</v>
      </c>
      <c r="C34" s="394">
        <v>6000</v>
      </c>
      <c r="D34" s="381"/>
      <c r="E34" s="381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2.75" customHeight="1">
      <c r="A35" s="392">
        <v>322</v>
      </c>
      <c r="B35" s="393" t="s">
        <v>172</v>
      </c>
      <c r="C35" s="394">
        <v>6000</v>
      </c>
      <c r="D35" s="381"/>
      <c r="E35" s="129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12.75" customHeight="1">
      <c r="A36" s="392">
        <v>322</v>
      </c>
      <c r="B36" s="393" t="s">
        <v>173</v>
      </c>
      <c r="C36" s="394">
        <v>5000</v>
      </c>
      <c r="D36" s="38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2.75" customHeight="1">
      <c r="A37" s="392">
        <v>322</v>
      </c>
      <c r="B37" s="393" t="s">
        <v>174</v>
      </c>
      <c r="C37" s="394">
        <v>130000</v>
      </c>
      <c r="D37" s="12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2.75" customHeight="1">
      <c r="A38" s="392">
        <v>322</v>
      </c>
      <c r="B38" s="393" t="s">
        <v>175</v>
      </c>
      <c r="C38" s="394">
        <v>80000</v>
      </c>
      <c r="D38" s="27"/>
      <c r="E38" s="193"/>
      <c r="F38" s="413"/>
      <c r="G38" s="413"/>
      <c r="H38" s="413"/>
      <c r="I38" s="413"/>
      <c r="J38" s="413"/>
      <c r="K38" s="413"/>
      <c r="L38" s="413"/>
      <c r="M38" s="413"/>
      <c r="N38" s="413"/>
      <c r="O38" s="413"/>
    </row>
    <row r="39" spans="1:15" ht="12.75" customHeight="1">
      <c r="A39" s="392">
        <v>322</v>
      </c>
      <c r="B39" s="393" t="s">
        <v>176</v>
      </c>
      <c r="C39" s="394">
        <v>5000</v>
      </c>
      <c r="D39" s="27"/>
      <c r="E39" s="27"/>
      <c r="F39" s="413"/>
      <c r="G39" s="413"/>
      <c r="H39" s="413"/>
      <c r="I39" s="413"/>
      <c r="J39" s="413"/>
      <c r="K39" s="413"/>
      <c r="L39" s="413"/>
      <c r="M39" s="413"/>
      <c r="N39" s="413"/>
      <c r="O39" s="413"/>
    </row>
    <row r="40" spans="1:15" s="221" customFormat="1" ht="12.75" customHeight="1">
      <c r="A40" s="416">
        <v>322</v>
      </c>
      <c r="B40" s="416" t="s">
        <v>177</v>
      </c>
      <c r="C40" s="417">
        <v>2000</v>
      </c>
      <c r="E40" s="27"/>
      <c r="F40" s="413"/>
      <c r="G40" s="413"/>
      <c r="H40" s="413"/>
      <c r="I40" s="413"/>
      <c r="J40" s="413"/>
      <c r="K40" s="413"/>
      <c r="L40" s="413"/>
      <c r="M40" s="413"/>
      <c r="N40" s="413"/>
      <c r="O40" s="413"/>
    </row>
    <row r="41" spans="1:15" ht="12.75" customHeight="1">
      <c r="A41" s="392">
        <v>322</v>
      </c>
      <c r="B41" s="392" t="s">
        <v>178</v>
      </c>
      <c r="C41" s="417">
        <v>15000</v>
      </c>
      <c r="E41" s="27"/>
      <c r="F41" s="413"/>
      <c r="G41" s="413"/>
      <c r="H41" s="413"/>
      <c r="I41" s="413"/>
      <c r="J41" s="413"/>
      <c r="K41" s="413"/>
      <c r="L41" s="413"/>
      <c r="M41" s="413"/>
      <c r="N41" s="413"/>
      <c r="O41" s="413"/>
    </row>
    <row r="42" spans="1:15" ht="12.75" customHeight="1">
      <c r="A42" s="392">
        <v>322</v>
      </c>
      <c r="B42" s="392" t="s">
        <v>179</v>
      </c>
      <c r="C42" s="417">
        <v>10000</v>
      </c>
      <c r="E42" s="27"/>
      <c r="F42" s="413"/>
      <c r="G42" s="413"/>
      <c r="H42" s="413"/>
      <c r="I42" s="413"/>
      <c r="J42" s="413"/>
      <c r="K42" s="413"/>
      <c r="L42" s="413"/>
      <c r="M42" s="413"/>
      <c r="N42" s="413"/>
      <c r="O42" s="413"/>
    </row>
    <row r="43" spans="1:15" ht="12.75" customHeight="1">
      <c r="A43" s="392">
        <v>322</v>
      </c>
      <c r="B43" s="392" t="s">
        <v>180</v>
      </c>
      <c r="C43" s="417">
        <v>4000</v>
      </c>
      <c r="E43" s="27"/>
      <c r="F43" s="413"/>
      <c r="G43" s="413"/>
      <c r="H43" s="413"/>
      <c r="I43" s="413"/>
      <c r="J43" s="413"/>
      <c r="K43" s="413"/>
      <c r="L43" s="413"/>
      <c r="M43" s="413"/>
      <c r="N43" s="413"/>
      <c r="O43" s="413"/>
    </row>
    <row r="44" spans="1:15" ht="12.75" customHeight="1">
      <c r="A44" s="392">
        <v>322</v>
      </c>
      <c r="B44" s="392" t="s">
        <v>181</v>
      </c>
      <c r="C44" s="417">
        <v>15000</v>
      </c>
      <c r="E44" s="27"/>
      <c r="F44" s="413"/>
      <c r="G44" s="413"/>
      <c r="H44" s="413"/>
      <c r="I44" s="413"/>
      <c r="J44" s="413"/>
      <c r="K44" s="413"/>
      <c r="L44" s="413"/>
      <c r="M44" s="413"/>
      <c r="N44" s="413"/>
      <c r="O44" s="413"/>
    </row>
    <row r="45" spans="1:15" ht="12.75" customHeight="1">
      <c r="A45" s="418">
        <v>323</v>
      </c>
      <c r="B45" s="419" t="s">
        <v>84</v>
      </c>
      <c r="C45" s="420">
        <f>C46+C52+C57+C61+C69+C72</f>
        <v>991500</v>
      </c>
      <c r="E45" s="27"/>
      <c r="F45" s="413"/>
      <c r="G45" s="413"/>
      <c r="H45" s="413"/>
      <c r="I45" s="413"/>
      <c r="J45" s="413"/>
      <c r="K45" s="413"/>
      <c r="L45" s="413"/>
      <c r="M45" s="413"/>
      <c r="N45" s="413"/>
      <c r="O45" s="413"/>
    </row>
    <row r="46" spans="1:15" s="221" customFormat="1" ht="12.75" customHeight="1">
      <c r="A46" s="421">
        <v>323</v>
      </c>
      <c r="B46" s="422" t="s">
        <v>182</v>
      </c>
      <c r="C46" s="423">
        <f>C47+C48+C49+C50+C51</f>
        <v>116500</v>
      </c>
      <c r="D46" s="193"/>
      <c r="E46" s="193"/>
      <c r="F46" s="413"/>
      <c r="G46" s="413"/>
      <c r="H46" s="413"/>
      <c r="I46" s="413"/>
      <c r="J46" s="413"/>
      <c r="K46" s="413"/>
      <c r="L46" s="413"/>
      <c r="M46" s="413"/>
      <c r="N46" s="413"/>
      <c r="O46" s="413"/>
    </row>
    <row r="47" spans="1:15" ht="12.75" customHeight="1">
      <c r="A47" s="392">
        <v>323</v>
      </c>
      <c r="B47" s="392" t="s">
        <v>183</v>
      </c>
      <c r="C47" s="417">
        <v>65000</v>
      </c>
      <c r="D47" s="27"/>
      <c r="E47" s="27"/>
      <c r="F47" s="413"/>
      <c r="G47" s="413"/>
      <c r="H47" s="413"/>
      <c r="I47" s="413"/>
      <c r="J47" s="413"/>
      <c r="K47" s="413"/>
      <c r="L47" s="413"/>
      <c r="M47" s="413"/>
      <c r="N47" s="413"/>
      <c r="O47" s="413"/>
    </row>
    <row r="48" spans="1:15" ht="12.75" customHeight="1">
      <c r="A48" s="392">
        <v>323</v>
      </c>
      <c r="B48" s="392" t="s">
        <v>184</v>
      </c>
      <c r="C48" s="417">
        <v>1500</v>
      </c>
      <c r="D48" s="27"/>
      <c r="E48" s="27"/>
      <c r="F48" s="413"/>
      <c r="G48" s="413"/>
      <c r="H48" s="413"/>
      <c r="I48" s="413"/>
      <c r="J48" s="413"/>
      <c r="K48" s="413"/>
      <c r="L48" s="413"/>
      <c r="M48" s="413"/>
      <c r="N48" s="413"/>
      <c r="O48" s="413"/>
    </row>
    <row r="49" spans="1:15" s="221" customFormat="1" ht="12.75" customHeight="1">
      <c r="A49" s="392">
        <v>323</v>
      </c>
      <c r="B49" s="392" t="s">
        <v>185</v>
      </c>
      <c r="C49" s="417">
        <v>35000</v>
      </c>
      <c r="D49" s="193"/>
      <c r="E49" s="193"/>
      <c r="F49" s="413"/>
      <c r="G49" s="413"/>
      <c r="H49" s="413"/>
      <c r="I49" s="413"/>
      <c r="J49" s="413"/>
      <c r="K49" s="413"/>
      <c r="L49" s="413"/>
      <c r="M49" s="413"/>
      <c r="N49" s="413"/>
      <c r="O49" s="413"/>
    </row>
    <row r="50" spans="1:15" s="221" customFormat="1" ht="12.75" customHeight="1">
      <c r="A50" s="392">
        <v>323</v>
      </c>
      <c r="B50" s="392" t="s">
        <v>186</v>
      </c>
      <c r="C50" s="417">
        <v>10000</v>
      </c>
      <c r="D50" s="424"/>
      <c r="E50" s="425"/>
      <c r="F50" s="426"/>
      <c r="G50" s="426"/>
      <c r="H50" s="426"/>
      <c r="I50" s="426"/>
      <c r="J50" s="426"/>
      <c r="K50" s="426"/>
      <c r="L50" s="426"/>
      <c r="M50" s="426"/>
      <c r="N50" s="426"/>
      <c r="O50" s="426"/>
    </row>
    <row r="51" spans="1:15" ht="12.75" customHeight="1">
      <c r="A51" s="392">
        <v>323</v>
      </c>
      <c r="B51" s="392" t="s">
        <v>187</v>
      </c>
      <c r="C51" s="417">
        <v>5000</v>
      </c>
      <c r="D51" s="424"/>
      <c r="E51" s="425"/>
      <c r="F51" s="426"/>
      <c r="G51" s="426"/>
      <c r="H51" s="426"/>
      <c r="I51" s="426"/>
      <c r="J51" s="426"/>
      <c r="K51" s="426"/>
      <c r="L51" s="426"/>
      <c r="M51" s="426"/>
      <c r="N51" s="426"/>
      <c r="O51" s="426"/>
    </row>
    <row r="52" spans="1:15" ht="12.75" customHeight="1">
      <c r="A52" s="427">
        <v>323</v>
      </c>
      <c r="B52" s="427" t="s">
        <v>188</v>
      </c>
      <c r="C52" s="428">
        <f>C53++C54+C55+C56</f>
        <v>110000</v>
      </c>
      <c r="D52" s="27"/>
      <c r="E52" s="429"/>
      <c r="F52" s="413"/>
      <c r="G52" s="413"/>
      <c r="H52" s="413"/>
      <c r="I52" s="413"/>
      <c r="J52" s="413"/>
      <c r="K52" s="413"/>
      <c r="L52" s="413"/>
      <c r="M52" s="413"/>
      <c r="N52" s="413"/>
      <c r="O52" s="413"/>
    </row>
    <row r="53" spans="1:15" s="51" customFormat="1" ht="12.75" customHeight="1">
      <c r="A53" s="392">
        <v>323</v>
      </c>
      <c r="B53" s="392" t="s">
        <v>189</v>
      </c>
      <c r="C53" s="417">
        <v>65000</v>
      </c>
      <c r="D53" s="50"/>
      <c r="E53" s="50"/>
      <c r="F53" s="413"/>
      <c r="G53" s="413"/>
      <c r="H53" s="413"/>
      <c r="I53" s="413"/>
      <c r="J53" s="413"/>
      <c r="K53" s="413"/>
      <c r="L53" s="413"/>
      <c r="M53" s="413"/>
      <c r="N53" s="413"/>
      <c r="O53" s="413"/>
    </row>
    <row r="54" spans="1:12" s="51" customFormat="1" ht="12.75" customHeight="1">
      <c r="A54" s="392">
        <v>323</v>
      </c>
      <c r="B54" s="392" t="s">
        <v>190</v>
      </c>
      <c r="C54" s="417">
        <v>5000</v>
      </c>
      <c r="D54" s="50"/>
      <c r="E54" s="50"/>
      <c r="F54" s="50"/>
      <c r="G54" s="50"/>
      <c r="H54" s="50"/>
      <c r="I54" s="50"/>
      <c r="J54" s="50"/>
      <c r="K54" s="50"/>
      <c r="L54" s="50"/>
    </row>
    <row r="55" spans="1:12" ht="12.75" customHeight="1">
      <c r="A55" s="392">
        <v>323</v>
      </c>
      <c r="B55" s="392" t="s">
        <v>191</v>
      </c>
      <c r="C55" s="417">
        <v>25000</v>
      </c>
      <c r="D55" s="27"/>
      <c r="E55" s="27"/>
      <c r="F55" s="27"/>
      <c r="G55" s="27"/>
      <c r="H55" s="27"/>
      <c r="I55" s="27"/>
      <c r="J55" s="27"/>
      <c r="K55" s="27"/>
      <c r="L55" s="27"/>
    </row>
    <row r="56" spans="1:12" ht="12.75" customHeight="1">
      <c r="A56" s="392">
        <v>323</v>
      </c>
      <c r="B56" s="392" t="s">
        <v>192</v>
      </c>
      <c r="C56" s="417">
        <v>15000</v>
      </c>
      <c r="D56" s="27"/>
      <c r="E56" s="27"/>
      <c r="F56" s="27"/>
      <c r="G56" s="27"/>
      <c r="H56" s="27"/>
      <c r="I56" s="27"/>
      <c r="J56" s="27"/>
      <c r="K56" s="27"/>
      <c r="L56" s="27"/>
    </row>
    <row r="57" spans="1:12" ht="12.75" customHeight="1">
      <c r="A57" s="427">
        <v>323</v>
      </c>
      <c r="B57" s="427" t="s">
        <v>193</v>
      </c>
      <c r="C57" s="428">
        <f>C58+C59+C60</f>
        <v>125000</v>
      </c>
      <c r="D57" s="27"/>
      <c r="E57" s="27"/>
      <c r="F57" s="27"/>
      <c r="G57" s="27"/>
      <c r="H57" s="27"/>
      <c r="I57" s="27"/>
      <c r="J57" s="27"/>
      <c r="K57" s="27"/>
      <c r="L57" s="27"/>
    </row>
    <row r="58" spans="1:12" ht="12.75" customHeight="1">
      <c r="A58" s="395">
        <v>323</v>
      </c>
      <c r="B58" s="395" t="s">
        <v>194</v>
      </c>
      <c r="C58" s="430">
        <v>30000</v>
      </c>
      <c r="D58" s="27"/>
      <c r="E58" s="27"/>
      <c r="F58" s="27"/>
      <c r="G58" s="27"/>
      <c r="H58" s="27"/>
      <c r="I58" s="27"/>
      <c r="J58" s="27"/>
      <c r="K58" s="27"/>
      <c r="L58" s="27"/>
    </row>
    <row r="59" spans="1:12" ht="12.75" customHeight="1">
      <c r="A59" s="395">
        <v>323</v>
      </c>
      <c r="B59" s="395" t="s">
        <v>195</v>
      </c>
      <c r="C59" s="430">
        <v>15000</v>
      </c>
      <c r="D59" s="27"/>
      <c r="E59" s="27"/>
      <c r="F59" s="27"/>
      <c r="G59" s="27"/>
      <c r="H59" s="27"/>
      <c r="I59" s="27"/>
      <c r="J59" s="27"/>
      <c r="K59" s="27"/>
      <c r="L59" s="27"/>
    </row>
    <row r="60" spans="1:12" ht="12.75" customHeight="1">
      <c r="A60" s="395">
        <v>323</v>
      </c>
      <c r="B60" s="395" t="s">
        <v>196</v>
      </c>
      <c r="C60" s="430">
        <v>80000</v>
      </c>
      <c r="D60" s="27"/>
      <c r="E60" s="27"/>
      <c r="F60" s="27"/>
      <c r="G60" s="27"/>
      <c r="H60" s="27"/>
      <c r="I60" s="27"/>
      <c r="J60" s="27"/>
      <c r="K60" s="27"/>
      <c r="L60" s="27"/>
    </row>
    <row r="61" spans="1:15" ht="12.75" customHeight="1">
      <c r="A61" s="427">
        <v>323</v>
      </c>
      <c r="B61" s="427" t="s">
        <v>197</v>
      </c>
      <c r="C61" s="428">
        <f>C62+C63+C64+C65+C66+C67+C68</f>
        <v>505000</v>
      </c>
      <c r="D61" s="431"/>
      <c r="E61" s="27"/>
      <c r="F61" s="413"/>
      <c r="G61" s="413"/>
      <c r="H61" s="413"/>
      <c r="I61" s="413"/>
      <c r="J61" s="413"/>
      <c r="K61" s="413"/>
      <c r="L61" s="413"/>
      <c r="M61" s="413"/>
      <c r="N61" s="413"/>
      <c r="O61" s="413"/>
    </row>
    <row r="62" spans="1:15" s="221" customFormat="1" ht="12.75" customHeight="1">
      <c r="A62" s="395">
        <v>323</v>
      </c>
      <c r="B62" s="395" t="s">
        <v>198</v>
      </c>
      <c r="C62" s="430">
        <v>20000</v>
      </c>
      <c r="D62" s="431"/>
      <c r="E62" s="27"/>
      <c r="F62" s="413"/>
      <c r="G62" s="413"/>
      <c r="H62" s="413"/>
      <c r="I62" s="413"/>
      <c r="J62" s="413"/>
      <c r="K62" s="413"/>
      <c r="L62" s="413"/>
      <c r="M62" s="413"/>
      <c r="N62" s="413"/>
      <c r="O62" s="413"/>
    </row>
    <row r="63" spans="1:15" ht="12.75" customHeight="1">
      <c r="A63" s="395">
        <v>323</v>
      </c>
      <c r="B63" s="395" t="s">
        <v>199</v>
      </c>
      <c r="C63" s="430">
        <v>20000</v>
      </c>
      <c r="D63" s="431"/>
      <c r="E63" s="27"/>
      <c r="F63" s="413"/>
      <c r="G63" s="413"/>
      <c r="H63" s="413"/>
      <c r="I63" s="413"/>
      <c r="J63" s="413"/>
      <c r="K63" s="413"/>
      <c r="L63" s="413"/>
      <c r="M63" s="413"/>
      <c r="N63" s="413"/>
      <c r="O63" s="413"/>
    </row>
    <row r="64" spans="1:15" s="221" customFormat="1" ht="12.75" customHeight="1">
      <c r="A64" s="395">
        <v>323</v>
      </c>
      <c r="B64" s="395" t="s">
        <v>200</v>
      </c>
      <c r="C64" s="430">
        <v>10000</v>
      </c>
      <c r="D64" s="431"/>
      <c r="E64" s="27"/>
      <c r="F64" s="413"/>
      <c r="G64" s="413"/>
      <c r="H64" s="413"/>
      <c r="I64" s="413"/>
      <c r="J64" s="413"/>
      <c r="K64" s="413"/>
      <c r="L64" s="413"/>
      <c r="M64" s="413"/>
      <c r="N64" s="413"/>
      <c r="O64" s="413"/>
    </row>
    <row r="65" spans="1:15" s="221" customFormat="1" ht="12.75" customHeight="1">
      <c r="A65" s="395">
        <v>323</v>
      </c>
      <c r="B65" s="395" t="s">
        <v>201</v>
      </c>
      <c r="C65" s="430">
        <v>40000</v>
      </c>
      <c r="D65" s="431"/>
      <c r="E65" s="27"/>
      <c r="F65" s="413"/>
      <c r="G65" s="413"/>
      <c r="H65" s="413"/>
      <c r="I65" s="413"/>
      <c r="J65" s="413"/>
      <c r="K65" s="413"/>
      <c r="L65" s="413"/>
      <c r="M65" s="413"/>
      <c r="N65" s="413"/>
      <c r="O65" s="413"/>
    </row>
    <row r="66" spans="1:15" s="221" customFormat="1" ht="12.75" customHeight="1">
      <c r="A66" s="395">
        <v>323</v>
      </c>
      <c r="B66" s="395" t="s">
        <v>202</v>
      </c>
      <c r="C66" s="430">
        <v>10000</v>
      </c>
      <c r="D66" s="431"/>
      <c r="E66" s="27"/>
      <c r="F66" s="413"/>
      <c r="G66" s="413"/>
      <c r="H66" s="413"/>
      <c r="I66" s="413"/>
      <c r="J66" s="413"/>
      <c r="K66" s="413"/>
      <c r="L66" s="413"/>
      <c r="M66" s="413"/>
      <c r="N66" s="413"/>
      <c r="O66" s="413"/>
    </row>
    <row r="67" spans="1:15" ht="12.75" customHeight="1">
      <c r="A67" s="395">
        <v>323</v>
      </c>
      <c r="B67" s="395" t="s">
        <v>203</v>
      </c>
      <c r="C67" s="430">
        <v>5000</v>
      </c>
      <c r="E67" s="27"/>
      <c r="F67" s="413"/>
      <c r="G67" s="413"/>
      <c r="H67" s="413"/>
      <c r="I67" s="413"/>
      <c r="J67" s="413"/>
      <c r="K67" s="413"/>
      <c r="L67" s="413"/>
      <c r="M67" s="413"/>
      <c r="N67" s="413"/>
      <c r="O67" s="413"/>
    </row>
    <row r="68" spans="1:15" ht="12.75" customHeight="1">
      <c r="A68" s="395">
        <v>323</v>
      </c>
      <c r="B68" s="395" t="s">
        <v>204</v>
      </c>
      <c r="C68" s="430">
        <v>400000</v>
      </c>
      <c r="E68" s="193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1:15" ht="12.75" customHeight="1">
      <c r="A69" s="427">
        <v>323</v>
      </c>
      <c r="B69" s="427" t="s">
        <v>205</v>
      </c>
      <c r="C69" s="428">
        <f>C70+C71</f>
        <v>30000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1:15" ht="12.75" customHeight="1">
      <c r="A70" s="395">
        <v>323</v>
      </c>
      <c r="B70" s="395" t="s">
        <v>206</v>
      </c>
      <c r="C70" s="430">
        <v>25000</v>
      </c>
      <c r="D70" s="221"/>
      <c r="E70" s="193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1:15" ht="12.75" customHeight="1">
      <c r="A71" s="395">
        <v>323</v>
      </c>
      <c r="B71" s="395" t="s">
        <v>207</v>
      </c>
      <c r="C71" s="430">
        <v>5000</v>
      </c>
      <c r="E71" s="193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5" ht="12.75" customHeight="1">
      <c r="A72" s="427">
        <v>323</v>
      </c>
      <c r="B72" s="427" t="s">
        <v>208</v>
      </c>
      <c r="C72" s="428">
        <f>C73+C74</f>
        <v>105000</v>
      </c>
      <c r="D72" s="221"/>
      <c r="E72" s="193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ht="12.75" customHeight="1">
      <c r="A73" s="395">
        <v>323</v>
      </c>
      <c r="B73" s="395" t="s">
        <v>209</v>
      </c>
      <c r="C73" s="430">
        <v>85000</v>
      </c>
      <c r="D73" s="221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1:15" ht="12.75" customHeight="1">
      <c r="A74" s="395">
        <v>323</v>
      </c>
      <c r="B74" s="395" t="s">
        <v>210</v>
      </c>
      <c r="C74" s="430">
        <v>20000</v>
      </c>
      <c r="D74" s="221"/>
      <c r="E74" s="27"/>
      <c r="F74" s="413"/>
      <c r="G74" s="413"/>
      <c r="H74" s="413"/>
      <c r="I74" s="413"/>
      <c r="J74" s="413"/>
      <c r="K74" s="413"/>
      <c r="L74" s="413"/>
      <c r="M74" s="413"/>
      <c r="N74" s="413"/>
      <c r="O74" s="413"/>
    </row>
    <row r="75" spans="1:15" s="221" customFormat="1" ht="12.75" customHeight="1">
      <c r="A75" s="432">
        <v>324</v>
      </c>
      <c r="B75" s="389" t="s">
        <v>211</v>
      </c>
      <c r="C75" s="433">
        <f>C76+C77</f>
        <v>3000</v>
      </c>
      <c r="E75" s="27"/>
      <c r="F75" s="413"/>
      <c r="G75" s="413"/>
      <c r="H75" s="413"/>
      <c r="I75" s="413"/>
      <c r="J75" s="413"/>
      <c r="K75" s="413"/>
      <c r="L75" s="413"/>
      <c r="M75" s="413"/>
      <c r="N75" s="413"/>
      <c r="O75" s="413"/>
    </row>
    <row r="76" spans="1:15" ht="12.75" customHeight="1">
      <c r="A76" s="395">
        <v>324</v>
      </c>
      <c r="B76" s="395" t="s">
        <v>212</v>
      </c>
      <c r="C76" s="430">
        <v>2000</v>
      </c>
      <c r="E76" s="27"/>
      <c r="F76" s="413"/>
      <c r="G76" s="413"/>
      <c r="H76" s="413"/>
      <c r="I76" s="413"/>
      <c r="J76" s="413"/>
      <c r="K76" s="413"/>
      <c r="L76" s="413"/>
      <c r="M76" s="413"/>
      <c r="N76" s="413"/>
      <c r="O76" s="413"/>
    </row>
    <row r="77" spans="1:15" ht="12.75" customHeight="1">
      <c r="A77" s="395">
        <v>324</v>
      </c>
      <c r="B77" s="395" t="s">
        <v>213</v>
      </c>
      <c r="C77" s="430">
        <v>1000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12.75" customHeight="1">
      <c r="A78" s="389">
        <v>329</v>
      </c>
      <c r="B78" s="389" t="s">
        <v>86</v>
      </c>
      <c r="C78" s="433">
        <f>C79+C83+C85+C90+C92</f>
        <v>185500</v>
      </c>
      <c r="E78" s="27"/>
      <c r="F78" s="413"/>
      <c r="G78" s="413"/>
      <c r="H78" s="413"/>
      <c r="I78" s="413"/>
      <c r="J78" s="413"/>
      <c r="K78" s="413"/>
      <c r="L78" s="413"/>
      <c r="M78" s="413"/>
      <c r="N78" s="413"/>
      <c r="O78" s="413"/>
    </row>
    <row r="79" spans="1:15" s="221" customFormat="1" ht="12.75" customHeight="1">
      <c r="A79" s="427">
        <v>329</v>
      </c>
      <c r="B79" s="422" t="s">
        <v>214</v>
      </c>
      <c r="C79" s="434">
        <f>C80+C81+C82</f>
        <v>37500</v>
      </c>
      <c r="E79" s="27"/>
      <c r="F79" s="413"/>
      <c r="G79" s="413"/>
      <c r="H79" s="413"/>
      <c r="I79" s="413"/>
      <c r="J79" s="413"/>
      <c r="K79" s="413"/>
      <c r="L79" s="413"/>
      <c r="M79" s="413"/>
      <c r="N79" s="413"/>
      <c r="O79" s="413"/>
    </row>
    <row r="80" spans="1:15" s="221" customFormat="1" ht="12.75" customHeight="1">
      <c r="A80" s="395">
        <v>329</v>
      </c>
      <c r="B80" s="396" t="s">
        <v>215</v>
      </c>
      <c r="C80" s="435">
        <v>2500</v>
      </c>
      <c r="E80" s="27"/>
      <c r="F80" s="413"/>
      <c r="G80" s="413"/>
      <c r="H80" s="413"/>
      <c r="I80" s="413"/>
      <c r="J80" s="413"/>
      <c r="K80" s="413"/>
      <c r="L80" s="413"/>
      <c r="M80" s="413"/>
      <c r="N80" s="413"/>
      <c r="O80" s="413"/>
    </row>
    <row r="81" spans="1:15" ht="12.75" customHeight="1">
      <c r="A81" s="395">
        <v>329</v>
      </c>
      <c r="B81" s="395" t="s">
        <v>216</v>
      </c>
      <c r="C81" s="430">
        <v>15000</v>
      </c>
      <c r="E81" s="193"/>
      <c r="F81" s="413"/>
      <c r="G81" s="413"/>
      <c r="H81" s="413"/>
      <c r="I81" s="413"/>
      <c r="J81" s="413"/>
      <c r="K81" s="413"/>
      <c r="L81" s="413"/>
      <c r="M81" s="413"/>
      <c r="N81" s="413"/>
      <c r="O81" s="413"/>
    </row>
    <row r="82" spans="1:15" ht="12.75" customHeight="1">
      <c r="A82" s="395">
        <v>329</v>
      </c>
      <c r="B82" s="396" t="s">
        <v>217</v>
      </c>
      <c r="C82" s="435">
        <v>20000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2.75" customHeight="1">
      <c r="A83" s="427">
        <v>329</v>
      </c>
      <c r="B83" s="422" t="s">
        <v>218</v>
      </c>
      <c r="C83" s="434">
        <f>C84</f>
        <v>50000</v>
      </c>
      <c r="D83" s="221"/>
      <c r="E83" s="27"/>
      <c r="F83" s="413"/>
      <c r="G83" s="413"/>
      <c r="H83" s="413"/>
      <c r="I83" s="413"/>
      <c r="J83" s="413"/>
      <c r="K83" s="413"/>
      <c r="L83" s="413"/>
      <c r="M83" s="413"/>
      <c r="N83" s="413"/>
      <c r="O83" s="413"/>
    </row>
    <row r="84" spans="1:15" s="221" customFormat="1" ht="12.75" customHeight="1">
      <c r="A84" s="395">
        <v>329</v>
      </c>
      <c r="B84" s="396" t="s">
        <v>218</v>
      </c>
      <c r="C84" s="435">
        <v>50000</v>
      </c>
      <c r="E84" s="27"/>
      <c r="F84" s="413"/>
      <c r="G84" s="413"/>
      <c r="H84" s="413"/>
      <c r="I84" s="413"/>
      <c r="J84" s="413"/>
      <c r="K84" s="413"/>
      <c r="L84" s="413"/>
      <c r="M84" s="413"/>
      <c r="N84" s="413"/>
      <c r="O84" s="413"/>
    </row>
    <row r="85" spans="1:15" s="221" customFormat="1" ht="12.75" customHeight="1">
      <c r="A85" s="427">
        <v>329</v>
      </c>
      <c r="B85" s="422" t="s">
        <v>219</v>
      </c>
      <c r="C85" s="434">
        <f>C86+C87+C88+C89</f>
        <v>8000</v>
      </c>
      <c r="E85" s="193"/>
      <c r="F85" s="413"/>
      <c r="G85" s="413"/>
      <c r="H85" s="413"/>
      <c r="I85" s="413"/>
      <c r="J85" s="413"/>
      <c r="K85" s="413"/>
      <c r="L85" s="413"/>
      <c r="M85" s="413"/>
      <c r="N85" s="413"/>
      <c r="O85" s="413"/>
    </row>
    <row r="86" spans="1:15" ht="12.75" customHeight="1">
      <c r="A86" s="395">
        <v>329</v>
      </c>
      <c r="B86" s="396" t="s">
        <v>220</v>
      </c>
      <c r="C86" s="435">
        <v>2000</v>
      </c>
      <c r="E86" s="193"/>
      <c r="F86" s="413"/>
      <c r="G86" s="413"/>
      <c r="H86" s="413"/>
      <c r="I86" s="413"/>
      <c r="J86" s="413"/>
      <c r="K86" s="413"/>
      <c r="L86" s="413"/>
      <c r="M86" s="413"/>
      <c r="N86" s="413"/>
      <c r="O86" s="413"/>
    </row>
    <row r="87" spans="1:15" ht="12.75" customHeight="1">
      <c r="A87" s="395">
        <v>329</v>
      </c>
      <c r="B87" s="396" t="s">
        <v>221</v>
      </c>
      <c r="C87" s="435">
        <v>2000</v>
      </c>
      <c r="D87" s="221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2.75" customHeight="1">
      <c r="A88" s="395">
        <v>329</v>
      </c>
      <c r="B88" s="396" t="s">
        <v>222</v>
      </c>
      <c r="C88" s="435">
        <v>2000</v>
      </c>
      <c r="D88" s="221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2.75" customHeight="1">
      <c r="A89" s="395">
        <v>329</v>
      </c>
      <c r="B89" s="396" t="s">
        <v>223</v>
      </c>
      <c r="C89" s="435">
        <v>2000</v>
      </c>
      <c r="E89" s="27"/>
      <c r="F89" s="413"/>
      <c r="G89" s="413"/>
      <c r="H89" s="413"/>
      <c r="I89" s="413"/>
      <c r="J89" s="413"/>
      <c r="K89" s="413"/>
      <c r="L89" s="413"/>
      <c r="M89" s="413"/>
      <c r="N89" s="413"/>
      <c r="O89" s="413"/>
    </row>
    <row r="90" spans="1:15" s="221" customFormat="1" ht="12.75" customHeight="1">
      <c r="A90" s="427">
        <v>329</v>
      </c>
      <c r="B90" s="422" t="s">
        <v>224</v>
      </c>
      <c r="C90" s="434">
        <f>C91</f>
        <v>10000</v>
      </c>
      <c r="E90" s="193"/>
      <c r="F90" s="413"/>
      <c r="G90" s="413"/>
      <c r="H90" s="413"/>
      <c r="I90" s="413"/>
      <c r="J90" s="413"/>
      <c r="K90" s="413"/>
      <c r="L90" s="413"/>
      <c r="M90" s="413"/>
      <c r="N90" s="413"/>
      <c r="O90" s="413"/>
    </row>
    <row r="91" spans="1:15" ht="12.75" customHeight="1">
      <c r="A91" s="395">
        <v>329</v>
      </c>
      <c r="B91" s="396" t="s">
        <v>224</v>
      </c>
      <c r="C91" s="435">
        <v>10000</v>
      </c>
      <c r="E91" s="193"/>
      <c r="F91" s="413"/>
      <c r="G91" s="413"/>
      <c r="H91" s="413"/>
      <c r="I91" s="413"/>
      <c r="J91" s="413"/>
      <c r="K91" s="413"/>
      <c r="L91" s="413"/>
      <c r="M91" s="413"/>
      <c r="N91" s="413"/>
      <c r="O91" s="413"/>
    </row>
    <row r="92" spans="1:15" s="51" customFormat="1" ht="12.75" customHeight="1">
      <c r="A92" s="427">
        <v>329</v>
      </c>
      <c r="B92" s="422" t="s">
        <v>86</v>
      </c>
      <c r="C92" s="434">
        <f>C93</f>
        <v>80000</v>
      </c>
      <c r="D92" s="221"/>
      <c r="E92" s="27"/>
      <c r="F92" s="413"/>
      <c r="G92" s="413"/>
      <c r="H92" s="413"/>
      <c r="I92" s="413"/>
      <c r="J92" s="413"/>
      <c r="K92" s="413"/>
      <c r="L92" s="413"/>
      <c r="M92" s="413"/>
      <c r="N92" s="413"/>
      <c r="O92" s="413"/>
    </row>
    <row r="93" spans="1:15" s="51" customFormat="1" ht="12.75" customHeight="1">
      <c r="A93" s="436">
        <v>329</v>
      </c>
      <c r="B93" s="396" t="s">
        <v>86</v>
      </c>
      <c r="C93" s="435">
        <v>80000</v>
      </c>
      <c r="D93" s="221"/>
      <c r="E93" s="27"/>
      <c r="F93" s="413"/>
      <c r="G93" s="413"/>
      <c r="H93" s="413"/>
      <c r="I93" s="413"/>
      <c r="J93" s="413"/>
      <c r="K93" s="413"/>
      <c r="L93" s="413"/>
      <c r="M93" s="413"/>
      <c r="N93" s="413"/>
      <c r="O93" s="413"/>
    </row>
    <row r="94" spans="1:15" s="17" customFormat="1" ht="15" customHeight="1">
      <c r="A94" s="437" t="s">
        <v>225</v>
      </c>
      <c r="B94" s="438" t="s">
        <v>87</v>
      </c>
      <c r="C94" s="374">
        <f>C97</f>
        <v>31000</v>
      </c>
      <c r="E94" s="27"/>
      <c r="F94" s="413"/>
      <c r="G94" s="413"/>
      <c r="H94" s="413"/>
      <c r="I94" s="413"/>
      <c r="J94" s="413"/>
      <c r="K94" s="413"/>
      <c r="L94" s="413"/>
      <c r="M94" s="413"/>
      <c r="N94" s="413"/>
      <c r="O94" s="413"/>
    </row>
    <row r="95" spans="1:15" s="17" customFormat="1" ht="15" customHeight="1">
      <c r="A95" s="439"/>
      <c r="B95" s="373" t="s">
        <v>152</v>
      </c>
      <c r="C95" s="405"/>
      <c r="E95" s="27"/>
      <c r="F95" s="413"/>
      <c r="G95" s="413"/>
      <c r="H95" s="413"/>
      <c r="I95" s="413"/>
      <c r="J95" s="413"/>
      <c r="K95" s="413"/>
      <c r="L95" s="413"/>
      <c r="M95" s="413"/>
      <c r="N95" s="413"/>
      <c r="O95" s="413"/>
    </row>
    <row r="96" spans="1:15" s="442" customFormat="1" ht="15" customHeight="1">
      <c r="A96" s="440" t="s">
        <v>226</v>
      </c>
      <c r="B96" s="441" t="s">
        <v>154</v>
      </c>
      <c r="C96" s="435"/>
      <c r="E96" s="193"/>
      <c r="F96" s="413"/>
      <c r="G96" s="413"/>
      <c r="H96" s="413"/>
      <c r="I96" s="413"/>
      <c r="J96" s="413"/>
      <c r="K96" s="413"/>
      <c r="L96" s="413"/>
      <c r="M96" s="413"/>
      <c r="N96" s="413"/>
      <c r="O96" s="413"/>
    </row>
    <row r="97" spans="1:15" s="17" customFormat="1" ht="12.75" customHeight="1">
      <c r="A97" s="443">
        <v>3</v>
      </c>
      <c r="B97" s="444" t="s">
        <v>132</v>
      </c>
      <c r="C97" s="445">
        <f>C98</f>
        <v>31000</v>
      </c>
      <c r="E97" s="27"/>
      <c r="F97" s="413"/>
      <c r="G97" s="413"/>
      <c r="H97" s="413"/>
      <c r="I97" s="413"/>
      <c r="J97" s="413"/>
      <c r="K97" s="413"/>
      <c r="L97" s="413"/>
      <c r="M97" s="413"/>
      <c r="N97" s="413"/>
      <c r="O97" s="413"/>
    </row>
    <row r="98" spans="1:15" s="17" customFormat="1" ht="12.75" customHeight="1">
      <c r="A98" s="446">
        <v>34</v>
      </c>
      <c r="B98" s="447"/>
      <c r="C98" s="448">
        <f>C99</f>
        <v>31000</v>
      </c>
      <c r="D98" s="221"/>
      <c r="E98" s="193"/>
      <c r="F98" s="449"/>
      <c r="G98" s="449"/>
      <c r="H98" s="449"/>
      <c r="I98" s="449"/>
      <c r="J98" s="449"/>
      <c r="K98" s="449"/>
      <c r="L98" s="449"/>
      <c r="M98" s="449"/>
      <c r="N98" s="449"/>
      <c r="O98" s="449"/>
    </row>
    <row r="99" spans="1:15" s="17" customFormat="1" ht="12.75" customHeight="1">
      <c r="A99" s="450">
        <v>343</v>
      </c>
      <c r="B99" s="390" t="s">
        <v>88</v>
      </c>
      <c r="C99" s="451">
        <f>C100+C101+C102+C103</f>
        <v>31000</v>
      </c>
      <c r="E99" s="449"/>
      <c r="F99" s="449"/>
      <c r="G99" s="449"/>
      <c r="H99" s="449"/>
      <c r="I99" s="449"/>
      <c r="J99" s="449"/>
      <c r="K99" s="449"/>
      <c r="L99" s="449"/>
      <c r="M99" s="449"/>
      <c r="N99" s="449"/>
      <c r="O99" s="449"/>
    </row>
    <row r="100" spans="1:15" s="17" customFormat="1" ht="12.75" customHeight="1">
      <c r="A100" s="452">
        <v>343</v>
      </c>
      <c r="B100" s="453" t="s">
        <v>227</v>
      </c>
      <c r="C100" s="435">
        <v>15000</v>
      </c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</row>
    <row r="101" spans="1:15" s="17" customFormat="1" ht="12.75" customHeight="1">
      <c r="A101" s="452">
        <v>343</v>
      </c>
      <c r="B101" s="453" t="s">
        <v>228</v>
      </c>
      <c r="C101" s="435">
        <v>3000</v>
      </c>
      <c r="E101" s="449"/>
      <c r="F101" s="449"/>
      <c r="G101" s="449"/>
      <c r="H101" s="449"/>
      <c r="I101" s="449"/>
      <c r="J101" s="449"/>
      <c r="K101" s="449"/>
      <c r="L101" s="449"/>
      <c r="M101" s="449"/>
      <c r="N101" s="449"/>
      <c r="O101" s="449"/>
    </row>
    <row r="102" spans="1:15" s="17" customFormat="1" ht="12.75" customHeight="1">
      <c r="A102" s="452">
        <v>343</v>
      </c>
      <c r="B102" s="453" t="s">
        <v>229</v>
      </c>
      <c r="C102" s="435">
        <v>3000</v>
      </c>
      <c r="E102" s="449"/>
      <c r="F102" s="449"/>
      <c r="G102" s="449"/>
      <c r="H102" s="449"/>
      <c r="I102" s="449"/>
      <c r="J102" s="449"/>
      <c r="K102" s="449"/>
      <c r="L102" s="449"/>
      <c r="M102" s="449"/>
      <c r="N102" s="449"/>
      <c r="O102" s="449"/>
    </row>
    <row r="103" spans="1:15" s="17" customFormat="1" ht="12.75" customHeight="1">
      <c r="A103" s="452">
        <v>343</v>
      </c>
      <c r="B103" s="453" t="s">
        <v>230</v>
      </c>
      <c r="C103" s="435">
        <v>10000</v>
      </c>
      <c r="E103" s="449"/>
      <c r="F103" s="449"/>
      <c r="G103" s="449"/>
      <c r="H103" s="449"/>
      <c r="I103" s="449"/>
      <c r="J103" s="449"/>
      <c r="K103" s="449"/>
      <c r="L103" s="449"/>
      <c r="M103" s="449"/>
      <c r="N103" s="449"/>
      <c r="O103" s="449"/>
    </row>
    <row r="104" spans="1:15" s="17" customFormat="1" ht="12.75" customHeight="1">
      <c r="A104" s="454" t="s">
        <v>231</v>
      </c>
      <c r="B104" s="455" t="s">
        <v>232</v>
      </c>
      <c r="C104" s="456">
        <f>C107</f>
        <v>100000</v>
      </c>
      <c r="D104" s="442"/>
      <c r="E104" s="449"/>
      <c r="F104" s="449"/>
      <c r="G104" s="449"/>
      <c r="H104" s="449"/>
      <c r="I104" s="449"/>
      <c r="J104" s="449"/>
      <c r="K104" s="449"/>
      <c r="L104" s="449"/>
      <c r="M104" s="449"/>
      <c r="N104" s="449"/>
      <c r="O104" s="449"/>
    </row>
    <row r="105" spans="1:15" s="17" customFormat="1" ht="12.75" customHeight="1">
      <c r="A105" s="457" t="s">
        <v>233</v>
      </c>
      <c r="B105" s="373" t="s">
        <v>152</v>
      </c>
      <c r="C105" s="374"/>
      <c r="E105" s="449"/>
      <c r="F105" s="458"/>
      <c r="G105" s="458"/>
      <c r="H105" s="458"/>
      <c r="I105" s="458"/>
      <c r="J105" s="458"/>
      <c r="K105" s="458"/>
      <c r="L105" s="458"/>
      <c r="M105" s="458"/>
      <c r="N105" s="458"/>
      <c r="O105" s="458"/>
    </row>
    <row r="106" spans="1:15" s="442" customFormat="1" ht="12.75" customHeight="1">
      <c r="A106" s="459" t="s">
        <v>234</v>
      </c>
      <c r="B106" s="460" t="s">
        <v>154</v>
      </c>
      <c r="C106" s="379"/>
      <c r="D106" s="17"/>
      <c r="E106" s="461"/>
      <c r="F106" s="458"/>
      <c r="G106" s="458"/>
      <c r="H106" s="458"/>
      <c r="I106" s="458"/>
      <c r="J106" s="458"/>
      <c r="K106" s="458"/>
      <c r="L106" s="458"/>
      <c r="M106" s="458"/>
      <c r="N106" s="458"/>
      <c r="O106" s="458"/>
    </row>
    <row r="107" spans="1:15" s="17" customFormat="1" ht="12.75" customHeight="1">
      <c r="A107" s="462">
        <v>4</v>
      </c>
      <c r="B107" s="463" t="s">
        <v>235</v>
      </c>
      <c r="C107" s="464">
        <f>C108</f>
        <v>100000</v>
      </c>
      <c r="D107" s="442"/>
      <c r="E107" s="449"/>
      <c r="F107" s="458"/>
      <c r="G107" s="458"/>
      <c r="H107" s="458"/>
      <c r="I107" s="458"/>
      <c r="J107" s="458"/>
      <c r="K107" s="458"/>
      <c r="L107" s="458"/>
      <c r="M107" s="458"/>
      <c r="N107" s="458"/>
      <c r="O107" s="458"/>
    </row>
    <row r="108" spans="1:15" s="17" customFormat="1" ht="12.75" customHeight="1">
      <c r="A108" s="465">
        <v>41</v>
      </c>
      <c r="B108" s="466" t="s">
        <v>236</v>
      </c>
      <c r="C108" s="448">
        <f>C109+C111</f>
        <v>100000</v>
      </c>
      <c r="E108" s="449"/>
      <c r="F108" s="449"/>
      <c r="G108" s="449"/>
      <c r="H108" s="449"/>
      <c r="I108" s="449"/>
      <c r="J108" s="449"/>
      <c r="K108" s="449"/>
      <c r="L108" s="449"/>
      <c r="M108" s="449"/>
      <c r="N108" s="449"/>
      <c r="O108" s="449"/>
    </row>
    <row r="109" spans="1:15" s="17" customFormat="1" ht="12.75" customHeight="1">
      <c r="A109" s="467">
        <v>411</v>
      </c>
      <c r="B109" s="415" t="s">
        <v>237</v>
      </c>
      <c r="C109" s="468">
        <f>C110</f>
        <v>50000</v>
      </c>
      <c r="E109" s="449"/>
      <c r="F109" s="458"/>
      <c r="G109" s="458"/>
      <c r="H109" s="458"/>
      <c r="I109" s="458"/>
      <c r="J109" s="458"/>
      <c r="K109" s="458"/>
      <c r="L109" s="458"/>
      <c r="M109" s="458"/>
      <c r="N109" s="458"/>
      <c r="O109" s="458"/>
    </row>
    <row r="110" spans="1:15" s="442" customFormat="1" ht="12.75" customHeight="1">
      <c r="A110" s="395">
        <v>411</v>
      </c>
      <c r="B110" s="396" t="s">
        <v>238</v>
      </c>
      <c r="C110" s="435">
        <v>50000</v>
      </c>
      <c r="D110" s="17"/>
      <c r="E110" s="449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</row>
    <row r="111" spans="1:15" s="17" customFormat="1" ht="12.75" customHeight="1">
      <c r="A111" s="467">
        <v>412</v>
      </c>
      <c r="B111" s="415" t="s">
        <v>104</v>
      </c>
      <c r="C111" s="468">
        <f>C112</f>
        <v>50000</v>
      </c>
      <c r="E111" s="449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</row>
    <row r="112" spans="1:15" s="17" customFormat="1" ht="12.75" customHeight="1">
      <c r="A112" s="395">
        <v>412</v>
      </c>
      <c r="B112" s="396" t="s">
        <v>239</v>
      </c>
      <c r="C112" s="435">
        <v>50000</v>
      </c>
      <c r="E112" s="461"/>
      <c r="F112" s="356"/>
      <c r="G112" s="449"/>
      <c r="H112" s="449"/>
      <c r="I112" s="449"/>
      <c r="J112" s="449"/>
      <c r="K112" s="449"/>
      <c r="L112" s="449"/>
      <c r="M112" s="449"/>
      <c r="N112" s="449"/>
      <c r="O112" s="449"/>
    </row>
    <row r="113" spans="1:15" s="17" customFormat="1" ht="19.5" customHeight="1">
      <c r="A113" s="469" t="s">
        <v>240</v>
      </c>
      <c r="B113" s="470"/>
      <c r="C113" s="371">
        <f>C114+C121+C128</f>
        <v>148000</v>
      </c>
      <c r="E113" s="449"/>
      <c r="F113" s="449"/>
      <c r="G113" s="449"/>
      <c r="H113" s="449"/>
      <c r="I113" s="449"/>
      <c r="J113" s="449"/>
      <c r="K113" s="449"/>
      <c r="L113" s="449"/>
      <c r="M113" s="449"/>
      <c r="N113" s="449"/>
      <c r="O113" s="449"/>
    </row>
    <row r="114" spans="1:15" s="17" customFormat="1" ht="15" customHeight="1">
      <c r="A114" s="471" t="s">
        <v>241</v>
      </c>
      <c r="B114" s="472" t="s">
        <v>242</v>
      </c>
      <c r="C114" s="405">
        <f>C117</f>
        <v>30000</v>
      </c>
      <c r="D114" s="442"/>
      <c r="E114" s="449"/>
      <c r="F114" s="449"/>
      <c r="G114" s="449"/>
      <c r="H114" s="449"/>
      <c r="I114" s="449"/>
      <c r="J114" s="449"/>
      <c r="K114" s="449"/>
      <c r="L114" s="449"/>
      <c r="M114" s="449"/>
      <c r="N114" s="449"/>
      <c r="O114" s="449"/>
    </row>
    <row r="115" spans="1:15" s="17" customFormat="1" ht="15" customHeight="1">
      <c r="A115" s="473"/>
      <c r="B115" s="373" t="s">
        <v>152</v>
      </c>
      <c r="C115" s="405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</row>
    <row r="116" spans="1:15" s="17" customFormat="1" ht="15" customHeight="1">
      <c r="A116" s="474" t="s">
        <v>243</v>
      </c>
      <c r="B116" s="378" t="s">
        <v>131</v>
      </c>
      <c r="C116" s="379"/>
      <c r="E116" s="461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</row>
    <row r="117" spans="1:15" s="442" customFormat="1" ht="12" customHeight="1">
      <c r="A117" s="408">
        <v>3</v>
      </c>
      <c r="B117" s="383" t="s">
        <v>132</v>
      </c>
      <c r="C117" s="475">
        <f>C118</f>
        <v>30000</v>
      </c>
      <c r="D117" s="17"/>
      <c r="E117" s="449"/>
      <c r="F117" s="458"/>
      <c r="G117" s="458"/>
      <c r="H117" s="458"/>
      <c r="I117" s="458"/>
      <c r="J117" s="458"/>
      <c r="K117" s="458"/>
      <c r="L117" s="458"/>
      <c r="M117" s="458"/>
      <c r="N117" s="458"/>
      <c r="O117" s="458"/>
    </row>
    <row r="118" spans="1:15" s="17" customFormat="1" ht="12" customHeight="1">
      <c r="A118" s="386">
        <v>32</v>
      </c>
      <c r="B118" s="387" t="s">
        <v>81</v>
      </c>
      <c r="C118" s="476">
        <f>C119</f>
        <v>30000</v>
      </c>
      <c r="D118" s="442"/>
      <c r="E118" s="449"/>
      <c r="F118" s="458"/>
      <c r="G118" s="458"/>
      <c r="H118" s="458"/>
      <c r="I118" s="458"/>
      <c r="J118" s="458"/>
      <c r="K118" s="458"/>
      <c r="L118" s="458"/>
      <c r="M118" s="458"/>
      <c r="N118" s="458"/>
      <c r="O118" s="458"/>
    </row>
    <row r="119" spans="1:15" s="17" customFormat="1" ht="12" customHeight="1">
      <c r="A119" s="477">
        <v>323</v>
      </c>
      <c r="B119" s="478" t="s">
        <v>84</v>
      </c>
      <c r="C119" s="468">
        <f>C120</f>
        <v>30000</v>
      </c>
      <c r="E119" s="449"/>
      <c r="F119" s="449"/>
      <c r="G119" s="449"/>
      <c r="H119" s="449"/>
      <c r="I119" s="449"/>
      <c r="J119" s="449"/>
      <c r="K119" s="449"/>
      <c r="L119" s="449"/>
      <c r="M119" s="449"/>
      <c r="N119" s="449"/>
      <c r="O119" s="449"/>
    </row>
    <row r="120" spans="1:15" s="17" customFormat="1" ht="12" customHeight="1">
      <c r="A120" s="479">
        <v>323</v>
      </c>
      <c r="B120" s="480" t="s">
        <v>84</v>
      </c>
      <c r="C120" s="379">
        <v>30000</v>
      </c>
      <c r="E120" s="449"/>
      <c r="F120" s="481"/>
      <c r="G120" s="449"/>
      <c r="H120" s="449"/>
      <c r="I120" s="449"/>
      <c r="J120" s="449"/>
      <c r="K120" s="449"/>
      <c r="L120" s="449"/>
      <c r="M120" s="449"/>
      <c r="N120" s="449"/>
      <c r="O120" s="449"/>
    </row>
    <row r="121" spans="1:15" s="17" customFormat="1" ht="15" customHeight="1">
      <c r="A121" s="471" t="s">
        <v>244</v>
      </c>
      <c r="B121" s="482" t="s">
        <v>245</v>
      </c>
      <c r="C121" s="374">
        <f>C124</f>
        <v>30000</v>
      </c>
      <c r="E121" s="449"/>
      <c r="F121" s="449"/>
      <c r="G121" s="449"/>
      <c r="H121" s="449"/>
      <c r="I121" s="449"/>
      <c r="J121" s="449"/>
      <c r="K121" s="449"/>
      <c r="L121" s="449"/>
      <c r="M121" s="449"/>
      <c r="N121" s="449"/>
      <c r="O121" s="449"/>
    </row>
    <row r="122" spans="1:15" s="17" customFormat="1" ht="15" customHeight="1">
      <c r="A122" s="473" t="s">
        <v>246</v>
      </c>
      <c r="B122" s="373" t="s">
        <v>152</v>
      </c>
      <c r="C122" s="374"/>
      <c r="E122" s="449"/>
      <c r="F122" s="449"/>
      <c r="G122" s="449"/>
      <c r="H122" s="449"/>
      <c r="I122" s="449"/>
      <c r="J122" s="449"/>
      <c r="K122" s="449"/>
      <c r="L122" s="449"/>
      <c r="M122" s="449"/>
      <c r="N122" s="449"/>
      <c r="O122" s="449"/>
    </row>
    <row r="123" spans="1:15" s="17" customFormat="1" ht="15" customHeight="1">
      <c r="A123" s="474" t="s">
        <v>247</v>
      </c>
      <c r="B123" s="378" t="s">
        <v>154</v>
      </c>
      <c r="C123" s="379"/>
      <c r="E123" s="461"/>
      <c r="F123" s="449"/>
      <c r="G123" s="449"/>
      <c r="H123" s="449"/>
      <c r="I123" s="449"/>
      <c r="J123" s="449"/>
      <c r="K123" s="449"/>
      <c r="L123" s="449"/>
      <c r="M123" s="449"/>
      <c r="N123" s="449"/>
      <c r="O123" s="449"/>
    </row>
    <row r="124" spans="1:15" s="17" customFormat="1" ht="12.75" customHeight="1">
      <c r="A124" s="483">
        <v>4</v>
      </c>
      <c r="B124" s="484" t="s">
        <v>235</v>
      </c>
      <c r="C124" s="475">
        <f>C125</f>
        <v>30000</v>
      </c>
      <c r="E124" s="449"/>
      <c r="F124" s="449"/>
      <c r="G124" s="449"/>
      <c r="H124" s="449"/>
      <c r="I124" s="449"/>
      <c r="J124" s="449"/>
      <c r="K124" s="449"/>
      <c r="L124" s="449"/>
      <c r="M124" s="449"/>
      <c r="N124" s="449"/>
      <c r="O124" s="449"/>
    </row>
    <row r="125" spans="1:15" s="17" customFormat="1" ht="12.75" customHeight="1">
      <c r="A125" s="485">
        <v>42</v>
      </c>
      <c r="B125" s="486" t="s">
        <v>248</v>
      </c>
      <c r="C125" s="476">
        <f>C126</f>
        <v>30000</v>
      </c>
      <c r="D125" s="442"/>
      <c r="E125" s="449"/>
      <c r="F125" s="449"/>
      <c r="G125" s="449"/>
      <c r="H125" s="449"/>
      <c r="I125" s="449"/>
      <c r="J125" s="449"/>
      <c r="K125" s="449"/>
      <c r="L125" s="449"/>
      <c r="M125" s="449"/>
      <c r="N125" s="449"/>
      <c r="O125" s="449"/>
    </row>
    <row r="126" spans="1:15" s="17" customFormat="1" ht="12.75" customHeight="1">
      <c r="A126" s="487">
        <v>421</v>
      </c>
      <c r="B126" s="478" t="s">
        <v>106</v>
      </c>
      <c r="C126" s="468">
        <f>C127</f>
        <v>30000</v>
      </c>
      <c r="E126" s="449"/>
      <c r="F126" s="449"/>
      <c r="G126" s="449"/>
      <c r="H126" s="449"/>
      <c r="I126" s="449"/>
      <c r="J126" s="449"/>
      <c r="K126" s="449"/>
      <c r="L126" s="449"/>
      <c r="M126" s="449"/>
      <c r="N126" s="449"/>
      <c r="O126" s="449"/>
    </row>
    <row r="127" spans="1:15" s="489" customFormat="1" ht="12.75" customHeight="1">
      <c r="A127" s="377">
        <v>421</v>
      </c>
      <c r="B127" s="378" t="s">
        <v>106</v>
      </c>
      <c r="C127" s="379">
        <v>30000</v>
      </c>
      <c r="D127" s="17"/>
      <c r="E127" s="449"/>
      <c r="F127" s="488"/>
      <c r="G127" s="488"/>
      <c r="H127" s="488"/>
      <c r="I127" s="488"/>
      <c r="J127" s="488"/>
      <c r="K127" s="488"/>
      <c r="L127" s="488"/>
      <c r="M127" s="488"/>
      <c r="N127" s="488"/>
      <c r="O127" s="488"/>
    </row>
    <row r="128" spans="1:15" s="17" customFormat="1" ht="15" customHeight="1">
      <c r="A128" s="471" t="s">
        <v>244</v>
      </c>
      <c r="B128" s="482" t="s">
        <v>249</v>
      </c>
      <c r="C128" s="374">
        <f>C131</f>
        <v>88000</v>
      </c>
      <c r="E128" s="449"/>
      <c r="F128" s="449"/>
      <c r="G128" s="449"/>
      <c r="H128" s="449"/>
      <c r="I128" s="449"/>
      <c r="J128" s="449"/>
      <c r="K128" s="449"/>
      <c r="L128" s="449"/>
      <c r="M128" s="449"/>
      <c r="N128" s="449"/>
      <c r="O128" s="449"/>
    </row>
    <row r="129" spans="1:15" s="17" customFormat="1" ht="15" customHeight="1">
      <c r="A129" s="473" t="s">
        <v>250</v>
      </c>
      <c r="B129" s="373" t="s">
        <v>152</v>
      </c>
      <c r="C129" s="374"/>
      <c r="E129" s="449"/>
      <c r="F129" s="449"/>
      <c r="G129" s="449"/>
      <c r="H129" s="449"/>
      <c r="I129" s="449"/>
      <c r="J129" s="449"/>
      <c r="K129" s="449"/>
      <c r="L129" s="449"/>
      <c r="M129" s="449"/>
      <c r="N129" s="449"/>
      <c r="O129" s="449"/>
    </row>
    <row r="130" spans="1:15" s="442" customFormat="1" ht="15" customHeight="1">
      <c r="A130" s="474" t="s">
        <v>247</v>
      </c>
      <c r="B130" s="378" t="s">
        <v>154</v>
      </c>
      <c r="C130" s="379"/>
      <c r="D130" s="17"/>
      <c r="E130" s="449"/>
      <c r="F130" s="461"/>
      <c r="G130" s="461"/>
      <c r="H130" s="461"/>
      <c r="I130" s="461"/>
      <c r="J130" s="461"/>
      <c r="K130" s="461"/>
      <c r="L130" s="461"/>
      <c r="M130" s="461"/>
      <c r="N130" s="461"/>
      <c r="O130" s="461"/>
    </row>
    <row r="131" spans="1:15" s="442" customFormat="1" ht="12.75" customHeight="1">
      <c r="A131" s="483">
        <v>4</v>
      </c>
      <c r="B131" s="484" t="s">
        <v>235</v>
      </c>
      <c r="C131" s="475">
        <f>C132</f>
        <v>88000</v>
      </c>
      <c r="D131" s="17"/>
      <c r="E131" s="449"/>
      <c r="F131" s="461"/>
      <c r="G131" s="461"/>
      <c r="H131" s="461"/>
      <c r="I131" s="461"/>
      <c r="J131" s="461"/>
      <c r="K131" s="461"/>
      <c r="L131" s="461"/>
      <c r="M131" s="461"/>
      <c r="N131" s="461"/>
      <c r="O131" s="461"/>
    </row>
    <row r="132" spans="1:15" s="91" customFormat="1" ht="12.75" customHeight="1">
      <c r="A132" s="485">
        <v>42</v>
      </c>
      <c r="B132" s="486" t="s">
        <v>248</v>
      </c>
      <c r="C132" s="476">
        <f>C133</f>
        <v>88000</v>
      </c>
      <c r="D132" s="17"/>
      <c r="E132" s="449"/>
      <c r="F132" s="490"/>
      <c r="G132" s="491"/>
      <c r="H132" s="492"/>
      <c r="I132" s="129"/>
      <c r="J132" s="129"/>
      <c r="K132" s="129"/>
      <c r="L132" s="129"/>
      <c r="M132" s="129"/>
      <c r="N132" s="129"/>
      <c r="O132" s="129"/>
    </row>
    <row r="133" spans="1:15" s="91" customFormat="1" ht="12.75" customHeight="1">
      <c r="A133" s="487">
        <v>421</v>
      </c>
      <c r="B133" s="478" t="s">
        <v>106</v>
      </c>
      <c r="C133" s="468">
        <f>C134</f>
        <v>88000</v>
      </c>
      <c r="D133" s="489"/>
      <c r="E133" s="488"/>
      <c r="F133" s="490"/>
      <c r="G133" s="491"/>
      <c r="H133" s="492"/>
      <c r="I133" s="129"/>
      <c r="J133" s="129"/>
      <c r="K133" s="129"/>
      <c r="L133" s="129"/>
      <c r="M133" s="129"/>
      <c r="N133" s="129"/>
      <c r="O133" s="129"/>
    </row>
    <row r="134" spans="1:15" ht="12.75" customHeight="1">
      <c r="A134" s="377">
        <v>421</v>
      </c>
      <c r="B134" s="378" t="s">
        <v>106</v>
      </c>
      <c r="C134" s="379">
        <v>88000</v>
      </c>
      <c r="D134" s="489"/>
      <c r="E134" s="449"/>
      <c r="F134" s="490"/>
      <c r="G134" s="481"/>
      <c r="H134" s="493"/>
      <c r="I134" s="27"/>
      <c r="J134" s="27"/>
      <c r="K134" s="27"/>
      <c r="L134" s="27"/>
      <c r="M134" s="27"/>
      <c r="N134" s="27"/>
      <c r="O134" s="27"/>
    </row>
    <row r="135" spans="1:15" ht="19.5" customHeight="1">
      <c r="A135" s="494" t="s">
        <v>251</v>
      </c>
      <c r="B135" s="495"/>
      <c r="C135" s="496">
        <f>C136+C143</f>
        <v>1300000</v>
      </c>
      <c r="D135" s="489"/>
      <c r="E135" s="449"/>
      <c r="F135" s="497"/>
      <c r="G135" s="498"/>
      <c r="H135" s="493"/>
      <c r="I135" s="27"/>
      <c r="J135" s="27"/>
      <c r="K135" s="27"/>
      <c r="L135" s="27"/>
      <c r="M135" s="27"/>
      <c r="N135" s="27"/>
      <c r="O135" s="27"/>
    </row>
    <row r="136" spans="1:15" s="221" customFormat="1" ht="15" customHeight="1">
      <c r="A136" s="499" t="s">
        <v>244</v>
      </c>
      <c r="B136" s="482" t="s">
        <v>252</v>
      </c>
      <c r="C136" s="376">
        <f>C139</f>
        <v>800000</v>
      </c>
      <c r="D136" s="489"/>
      <c r="E136" s="461"/>
      <c r="F136" s="500"/>
      <c r="G136" s="501"/>
      <c r="H136" s="493"/>
      <c r="I136" s="193"/>
      <c r="J136" s="193"/>
      <c r="K136" s="193"/>
      <c r="L136" s="193"/>
      <c r="M136" s="193"/>
      <c r="N136" s="193"/>
      <c r="O136" s="193"/>
    </row>
    <row r="137" spans="1:15" s="221" customFormat="1" ht="15" customHeight="1">
      <c r="A137" s="473" t="s">
        <v>253</v>
      </c>
      <c r="B137" s="373" t="s">
        <v>254</v>
      </c>
      <c r="C137" s="374"/>
      <c r="D137" s="489"/>
      <c r="E137" s="461"/>
      <c r="F137" s="500"/>
      <c r="G137" s="501"/>
      <c r="H137" s="493"/>
      <c r="I137" s="193"/>
      <c r="J137" s="193"/>
      <c r="K137" s="193"/>
      <c r="L137" s="193"/>
      <c r="M137" s="193"/>
      <c r="N137" s="193"/>
      <c r="O137" s="193"/>
    </row>
    <row r="138" spans="1:15" ht="15" customHeight="1">
      <c r="A138" s="474" t="s">
        <v>247</v>
      </c>
      <c r="B138" s="378" t="s">
        <v>154</v>
      </c>
      <c r="C138" s="379"/>
      <c r="D138" s="489"/>
      <c r="E138" s="129"/>
      <c r="F138" s="50"/>
      <c r="G138" s="50"/>
      <c r="H138" s="50"/>
      <c r="I138" s="27"/>
      <c r="J138" s="27"/>
      <c r="K138" s="27"/>
      <c r="L138" s="27"/>
      <c r="M138" s="27"/>
      <c r="N138" s="27"/>
      <c r="O138" s="27"/>
    </row>
    <row r="139" spans="1:15" ht="12.75" customHeight="1">
      <c r="A139" s="483">
        <v>4</v>
      </c>
      <c r="B139" s="484" t="s">
        <v>235</v>
      </c>
      <c r="C139" s="475">
        <f>C140</f>
        <v>800000</v>
      </c>
      <c r="D139" s="442"/>
      <c r="E139" s="129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s="221" customFormat="1" ht="12.75" customHeight="1">
      <c r="A140" s="485">
        <v>42</v>
      </c>
      <c r="B140" s="486" t="s">
        <v>248</v>
      </c>
      <c r="C140" s="476">
        <f>C141</f>
        <v>800000</v>
      </c>
      <c r="D140" s="91"/>
      <c r="E140" s="27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</row>
    <row r="141" spans="1:15" ht="12.75" customHeight="1">
      <c r="A141" s="487">
        <v>421</v>
      </c>
      <c r="B141" s="478" t="s">
        <v>106</v>
      </c>
      <c r="C141" s="468">
        <f>C142</f>
        <v>800000</v>
      </c>
      <c r="D141" s="91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s="50" customFormat="1" ht="12.75" customHeight="1">
      <c r="A142" s="377">
        <v>421</v>
      </c>
      <c r="B142" s="378" t="s">
        <v>106</v>
      </c>
      <c r="C142" s="379">
        <v>800000</v>
      </c>
      <c r="E142" s="193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s="50" customFormat="1" ht="15" customHeight="1">
      <c r="A143" s="471" t="s">
        <v>244</v>
      </c>
      <c r="B143" s="482" t="s">
        <v>255</v>
      </c>
      <c r="C143" s="374">
        <f>C146</f>
        <v>500000</v>
      </c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</row>
    <row r="144" spans="1:15" s="50" customFormat="1" ht="15" customHeight="1">
      <c r="A144" s="473" t="s">
        <v>256</v>
      </c>
      <c r="B144" s="373" t="s">
        <v>254</v>
      </c>
      <c r="C144" s="374"/>
      <c r="D144" s="221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1:15" s="50" customFormat="1" ht="15" customHeight="1">
      <c r="A145" s="474" t="s">
        <v>247</v>
      </c>
      <c r="B145" s="378" t="s">
        <v>154</v>
      </c>
      <c r="C145" s="379"/>
      <c r="D145" s="221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s="50" customFormat="1" ht="12.75" customHeight="1">
      <c r="A146" s="483">
        <v>4</v>
      </c>
      <c r="B146" s="484" t="s">
        <v>235</v>
      </c>
      <c r="C146" s="475">
        <f>C147</f>
        <v>500000</v>
      </c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</row>
    <row r="147" spans="1:15" s="50" customFormat="1" ht="12.75" customHeight="1">
      <c r="A147" s="485">
        <v>42</v>
      </c>
      <c r="B147" s="486" t="s">
        <v>248</v>
      </c>
      <c r="C147" s="476">
        <f>C148</f>
        <v>500000</v>
      </c>
      <c r="E147" s="27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</row>
    <row r="148" spans="1:15" ht="12.75" customHeight="1">
      <c r="A148" s="487">
        <v>421</v>
      </c>
      <c r="B148" s="478" t="s">
        <v>106</v>
      </c>
      <c r="C148" s="468">
        <f>C149</f>
        <v>500000</v>
      </c>
      <c r="D148" s="221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1:15" ht="12.75" customHeight="1">
      <c r="A149" s="377">
        <v>421</v>
      </c>
      <c r="B149" s="378" t="s">
        <v>106</v>
      </c>
      <c r="C149" s="379">
        <v>500000</v>
      </c>
      <c r="E149" s="193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ht="19.5" customHeight="1">
      <c r="A150" s="502" t="s">
        <v>257</v>
      </c>
      <c r="B150" s="503" t="s">
        <v>258</v>
      </c>
      <c r="C150" s="371">
        <f>C151</f>
        <v>50000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1:15" ht="15" customHeight="1">
      <c r="A151" s="454" t="s">
        <v>231</v>
      </c>
      <c r="B151" s="455" t="s">
        <v>259</v>
      </c>
      <c r="C151" s="456">
        <f>C154</f>
        <v>50000</v>
      </c>
      <c r="D151" s="221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1:15" ht="15" customHeight="1">
      <c r="A152" s="457" t="s">
        <v>260</v>
      </c>
      <c r="B152" s="373" t="s">
        <v>152</v>
      </c>
      <c r="C152" s="374"/>
      <c r="E152" s="193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5" ht="15" customHeight="1">
      <c r="A153" s="459" t="s">
        <v>226</v>
      </c>
      <c r="B153" s="378" t="s">
        <v>154</v>
      </c>
      <c r="C153" s="379"/>
      <c r="D153" s="504"/>
      <c r="E153" s="193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1:15" ht="12.75" customHeight="1">
      <c r="A154" s="483">
        <v>4</v>
      </c>
      <c r="B154" s="484" t="s">
        <v>235</v>
      </c>
      <c r="C154" s="505">
        <f>C155</f>
        <v>50000</v>
      </c>
      <c r="D154" s="506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1:15" ht="12.75" customHeight="1">
      <c r="A155" s="485">
        <v>42</v>
      </c>
      <c r="B155" s="486" t="s">
        <v>248</v>
      </c>
      <c r="C155" s="507">
        <f>C156+C158</f>
        <v>50000</v>
      </c>
      <c r="D155" s="193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1:15" ht="12.75" customHeight="1">
      <c r="A156" s="487">
        <v>422</v>
      </c>
      <c r="B156" s="478" t="s">
        <v>107</v>
      </c>
      <c r="C156" s="508">
        <f>C157</f>
        <v>25000</v>
      </c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1:15" ht="12.75" customHeight="1">
      <c r="A157" s="509">
        <v>422</v>
      </c>
      <c r="B157" s="510" t="s">
        <v>261</v>
      </c>
      <c r="C157" s="511">
        <v>25000</v>
      </c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1:15" ht="12.75" customHeight="1">
      <c r="A158" s="487">
        <v>426</v>
      </c>
      <c r="B158" s="478" t="s">
        <v>262</v>
      </c>
      <c r="C158" s="508">
        <f>C159</f>
        <v>25000</v>
      </c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1:15" ht="12.75" customHeight="1">
      <c r="A159" s="512">
        <v>426</v>
      </c>
      <c r="B159" s="510" t="s">
        <v>108</v>
      </c>
      <c r="C159" s="511">
        <v>25000</v>
      </c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1:15" ht="19.5" customHeight="1">
      <c r="A160" s="513" t="s">
        <v>263</v>
      </c>
      <c r="B160" s="513"/>
      <c r="C160" s="514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1:15" ht="19.5" customHeight="1">
      <c r="A161" s="370" t="s">
        <v>264</v>
      </c>
      <c r="B161" s="503"/>
      <c r="C161" s="371">
        <f>C162+C169+C176</f>
        <v>250000</v>
      </c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1:15" ht="15" customHeight="1">
      <c r="A162" s="515" t="s">
        <v>265</v>
      </c>
      <c r="B162" s="516" t="s">
        <v>266</v>
      </c>
      <c r="C162" s="374">
        <f>C165</f>
        <v>240000</v>
      </c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1:15" s="221" customFormat="1" ht="15" customHeight="1">
      <c r="A163" s="473"/>
      <c r="B163" s="517" t="s">
        <v>267</v>
      </c>
      <c r="C163" s="374"/>
      <c r="E163" s="27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</row>
    <row r="164" spans="1:15" s="221" customFormat="1" ht="15" customHeight="1">
      <c r="A164" s="474" t="s">
        <v>268</v>
      </c>
      <c r="B164" s="378" t="s">
        <v>131</v>
      </c>
      <c r="C164" s="379"/>
      <c r="E164" s="27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</row>
    <row r="165" spans="1:15" ht="12.75" customHeight="1">
      <c r="A165" s="408">
        <v>3</v>
      </c>
      <c r="B165" s="383" t="s">
        <v>132</v>
      </c>
      <c r="C165" s="475">
        <f>C166</f>
        <v>240000</v>
      </c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1:12" ht="12.75" customHeight="1">
      <c r="A166" s="386">
        <v>38</v>
      </c>
      <c r="B166" s="387" t="s">
        <v>97</v>
      </c>
      <c r="C166" s="476">
        <f>C167</f>
        <v>240000</v>
      </c>
      <c r="D166" s="27"/>
      <c r="E166" s="27"/>
      <c r="F166" s="27"/>
      <c r="G166" s="27"/>
      <c r="H166" s="27"/>
      <c r="I166" s="27"/>
      <c r="J166" s="27"/>
      <c r="K166" s="27"/>
      <c r="L166" s="27"/>
    </row>
    <row r="167" spans="1:6" ht="12.75" customHeight="1">
      <c r="A167" s="467">
        <v>381</v>
      </c>
      <c r="B167" s="415" t="s">
        <v>269</v>
      </c>
      <c r="C167" s="468">
        <f>C168</f>
        <v>240000</v>
      </c>
      <c r="D167" s="27"/>
      <c r="E167" s="27"/>
      <c r="F167" s="27"/>
    </row>
    <row r="168" spans="1:6" ht="12.75" customHeight="1">
      <c r="A168" s="392">
        <v>381</v>
      </c>
      <c r="B168" s="393" t="s">
        <v>269</v>
      </c>
      <c r="C168" s="518">
        <v>240000</v>
      </c>
      <c r="D168" s="27"/>
      <c r="E168" s="27"/>
      <c r="F168" s="27"/>
    </row>
    <row r="169" spans="1:6" s="221" customFormat="1" ht="15" customHeight="1">
      <c r="A169" s="471" t="s">
        <v>270</v>
      </c>
      <c r="B169" s="482" t="s">
        <v>271</v>
      </c>
      <c r="C169" s="374">
        <f>C172</f>
        <v>5000</v>
      </c>
      <c r="D169" s="193"/>
      <c r="E169" s="193"/>
      <c r="F169" s="193"/>
    </row>
    <row r="170" spans="1:6" ht="15" customHeight="1">
      <c r="A170" s="519"/>
      <c r="B170" s="373" t="s">
        <v>267</v>
      </c>
      <c r="C170" s="405"/>
      <c r="D170" s="27"/>
      <c r="E170" s="27"/>
      <c r="F170" s="27"/>
    </row>
    <row r="171" spans="1:9" ht="15" customHeight="1">
      <c r="A171" s="520" t="s">
        <v>243</v>
      </c>
      <c r="B171" s="393" t="s">
        <v>131</v>
      </c>
      <c r="C171" s="518"/>
      <c r="D171" s="27"/>
      <c r="E171" s="27"/>
      <c r="F171" s="27"/>
      <c r="G171" s="27"/>
      <c r="H171" s="27"/>
      <c r="I171" s="27"/>
    </row>
    <row r="172" spans="1:9" ht="12.75" customHeight="1">
      <c r="A172" s="408">
        <v>3</v>
      </c>
      <c r="B172" s="444" t="s">
        <v>132</v>
      </c>
      <c r="C172" s="445">
        <f>C173</f>
        <v>5000</v>
      </c>
      <c r="D172" s="27"/>
      <c r="E172" s="27"/>
      <c r="F172" s="27"/>
      <c r="G172" s="27"/>
      <c r="H172" s="27"/>
      <c r="I172" s="27"/>
    </row>
    <row r="173" spans="1:9" ht="12.75" customHeight="1">
      <c r="A173" s="386">
        <v>38</v>
      </c>
      <c r="B173" s="521" t="s">
        <v>97</v>
      </c>
      <c r="C173" s="448">
        <f>C174</f>
        <v>5000</v>
      </c>
      <c r="D173" s="27"/>
      <c r="E173" s="27"/>
      <c r="F173" s="27"/>
      <c r="G173" s="27"/>
      <c r="H173" s="27"/>
      <c r="I173" s="27"/>
    </row>
    <row r="174" spans="1:9" ht="12.75" customHeight="1">
      <c r="A174" s="467">
        <v>381</v>
      </c>
      <c r="B174" s="415" t="s">
        <v>269</v>
      </c>
      <c r="C174" s="468">
        <f>C175</f>
        <v>5000</v>
      </c>
      <c r="D174" s="27"/>
      <c r="E174" s="27"/>
      <c r="F174" s="27"/>
      <c r="G174" s="27"/>
      <c r="H174" s="27"/>
      <c r="I174" s="27"/>
    </row>
    <row r="175" spans="1:9" s="221" customFormat="1" ht="12.75" customHeight="1">
      <c r="A175" s="392">
        <v>381</v>
      </c>
      <c r="B175" s="393" t="s">
        <v>269</v>
      </c>
      <c r="C175" s="379">
        <v>5000</v>
      </c>
      <c r="D175" s="193"/>
      <c r="E175" s="193"/>
      <c r="F175" s="193"/>
      <c r="G175" s="193"/>
      <c r="H175" s="193"/>
      <c r="I175" s="193"/>
    </row>
    <row r="176" spans="1:9" ht="15" customHeight="1">
      <c r="A176" s="471" t="s">
        <v>272</v>
      </c>
      <c r="B176" s="516" t="s">
        <v>273</v>
      </c>
      <c r="C176" s="374">
        <f>C179</f>
        <v>5000</v>
      </c>
      <c r="D176" s="27"/>
      <c r="E176" s="27"/>
      <c r="F176" s="27"/>
      <c r="G176" s="27"/>
      <c r="H176" s="27"/>
      <c r="I176" s="27"/>
    </row>
    <row r="177" spans="1:12" ht="15" customHeight="1">
      <c r="A177" s="473"/>
      <c r="B177" s="373" t="s">
        <v>267</v>
      </c>
      <c r="C177" s="374"/>
      <c r="D177" s="27"/>
      <c r="E177" s="27"/>
      <c r="F177" s="27"/>
      <c r="G177" s="27"/>
      <c r="H177" s="27"/>
      <c r="I177" s="27"/>
      <c r="J177" s="27"/>
      <c r="K177" s="27"/>
      <c r="L177" s="27"/>
    </row>
    <row r="178" spans="1:12" ht="15" customHeight="1">
      <c r="A178" s="520" t="s">
        <v>243</v>
      </c>
      <c r="B178" s="393" t="s">
        <v>131</v>
      </c>
      <c r="C178" s="518"/>
      <c r="D178" s="27"/>
      <c r="E178" s="27"/>
      <c r="F178" s="27"/>
      <c r="G178" s="27"/>
      <c r="H178" s="27"/>
      <c r="I178" s="27"/>
      <c r="J178" s="27"/>
      <c r="K178" s="27"/>
      <c r="L178" s="27"/>
    </row>
    <row r="179" spans="1:12" ht="12.75" customHeight="1">
      <c r="A179" s="408">
        <v>3</v>
      </c>
      <c r="B179" s="383" t="s">
        <v>132</v>
      </c>
      <c r="C179" s="475">
        <f>C180</f>
        <v>5000</v>
      </c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1:12" ht="12.75" customHeight="1">
      <c r="A180" s="386">
        <v>38</v>
      </c>
      <c r="B180" s="387" t="s">
        <v>97</v>
      </c>
      <c r="C180" s="476">
        <f>C181</f>
        <v>5000</v>
      </c>
      <c r="D180" s="27"/>
      <c r="E180" s="27"/>
      <c r="F180" s="27"/>
      <c r="G180" s="27"/>
      <c r="H180" s="27"/>
      <c r="I180" s="27"/>
      <c r="J180" s="27"/>
      <c r="K180" s="27"/>
      <c r="L180" s="27"/>
    </row>
    <row r="181" spans="1:12" s="221" customFormat="1" ht="12.75" customHeight="1">
      <c r="A181" s="467">
        <v>381</v>
      </c>
      <c r="B181" s="415" t="s">
        <v>269</v>
      </c>
      <c r="C181" s="468">
        <f>C182</f>
        <v>5000</v>
      </c>
      <c r="D181" s="193"/>
      <c r="E181" s="193"/>
      <c r="F181" s="193"/>
      <c r="G181" s="193"/>
      <c r="H181" s="193"/>
      <c r="I181" s="193"/>
      <c r="J181" s="193"/>
      <c r="K181" s="193"/>
      <c r="L181" s="193"/>
    </row>
    <row r="182" spans="1:12" ht="12.75" customHeight="1">
      <c r="A182" s="392">
        <v>381</v>
      </c>
      <c r="B182" s="393" t="s">
        <v>269</v>
      </c>
      <c r="C182" s="379">
        <v>5000</v>
      </c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1:12" ht="19.5" customHeight="1">
      <c r="A183" s="522" t="s">
        <v>274</v>
      </c>
      <c r="B183" s="522"/>
      <c r="C183" s="523">
        <f>C184</f>
        <v>685000</v>
      </c>
      <c r="D183" s="27"/>
      <c r="E183" s="27"/>
      <c r="F183" s="27"/>
      <c r="G183" s="27"/>
      <c r="H183" s="27"/>
      <c r="I183" s="27"/>
      <c r="J183" s="27"/>
      <c r="K183" s="27"/>
      <c r="L183" s="27"/>
    </row>
    <row r="184" spans="1:12" ht="24.75" customHeight="1">
      <c r="A184" s="524" t="s">
        <v>275</v>
      </c>
      <c r="B184" s="524"/>
      <c r="C184" s="496">
        <f>C185+C192+C199+C206+C213</f>
        <v>685000</v>
      </c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1:12" ht="168">
      <c r="A185" s="525" t="s">
        <v>276</v>
      </c>
      <c r="B185" s="526" t="s">
        <v>277</v>
      </c>
      <c r="C185" s="527">
        <f>C188</f>
        <v>200000</v>
      </c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1:15" s="221" customFormat="1" ht="15" customHeight="1">
      <c r="A186" s="528"/>
      <c r="B186" s="529" t="s">
        <v>278</v>
      </c>
      <c r="C186" s="530"/>
      <c r="E186" s="27"/>
      <c r="F186" s="193"/>
      <c r="G186" s="193"/>
      <c r="H186" s="193"/>
      <c r="I186" s="193"/>
      <c r="J186" s="193"/>
      <c r="K186" s="193"/>
      <c r="L186" s="193"/>
      <c r="M186" s="193"/>
      <c r="N186" s="193"/>
      <c r="O186" s="193"/>
    </row>
    <row r="187" spans="1:15" ht="15" customHeight="1">
      <c r="A187" s="531" t="s">
        <v>169</v>
      </c>
      <c r="B187" s="532" t="s">
        <v>131</v>
      </c>
      <c r="C187" s="533"/>
      <c r="E187" s="193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1:15" ht="12.75" customHeight="1">
      <c r="A188" s="408">
        <v>3</v>
      </c>
      <c r="B188" s="383" t="s">
        <v>132</v>
      </c>
      <c r="C188" s="505">
        <f>C189</f>
        <v>200000</v>
      </c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1:15" ht="12.75" customHeight="1">
      <c r="A189" s="386">
        <v>32</v>
      </c>
      <c r="B189" s="387" t="s">
        <v>81</v>
      </c>
      <c r="C189" s="507">
        <f>C190</f>
        <v>200000</v>
      </c>
      <c r="D189" s="221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1:15" s="221" customFormat="1" ht="12.75" customHeight="1">
      <c r="A190" s="477">
        <v>323</v>
      </c>
      <c r="B190" s="478" t="s">
        <v>84</v>
      </c>
      <c r="C190" s="534">
        <f>C191</f>
        <v>200000</v>
      </c>
      <c r="E190" s="27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</row>
    <row r="191" spans="1:15" ht="12.75" customHeight="1">
      <c r="A191" s="479">
        <v>323</v>
      </c>
      <c r="B191" s="480" t="s">
        <v>84</v>
      </c>
      <c r="C191" s="535">
        <v>200000</v>
      </c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</row>
    <row r="192" spans="1:15" ht="15" customHeight="1">
      <c r="A192" s="536" t="s">
        <v>279</v>
      </c>
      <c r="B192" s="537" t="s">
        <v>280</v>
      </c>
      <c r="C192" s="527">
        <f>C195</f>
        <v>200000</v>
      </c>
      <c r="E192" s="193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1:15" ht="15" customHeight="1">
      <c r="A193" s="528"/>
      <c r="B193" s="538" t="s">
        <v>278</v>
      </c>
      <c r="C193" s="5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1:15" ht="15" customHeight="1">
      <c r="A194" s="531" t="s">
        <v>234</v>
      </c>
      <c r="B194" s="532" t="s">
        <v>131</v>
      </c>
      <c r="C194" s="539"/>
      <c r="D194" s="221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ht="12.75" customHeight="1">
      <c r="A195" s="408">
        <v>3</v>
      </c>
      <c r="B195" s="383" t="s">
        <v>132</v>
      </c>
      <c r="C195" s="505">
        <f>C196</f>
        <v>200000</v>
      </c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1:15" ht="12.75" customHeight="1">
      <c r="A196" s="386">
        <v>32</v>
      </c>
      <c r="B196" s="387" t="s">
        <v>81</v>
      </c>
      <c r="C196" s="507">
        <f>C197</f>
        <v>200000</v>
      </c>
      <c r="E196" s="193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1:15" ht="12.75" customHeight="1">
      <c r="A197" s="477">
        <v>323</v>
      </c>
      <c r="B197" s="478" t="s">
        <v>84</v>
      </c>
      <c r="C197" s="534">
        <f>C198</f>
        <v>200000</v>
      </c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1:15" ht="12.75" customHeight="1">
      <c r="A198" s="479">
        <v>323</v>
      </c>
      <c r="B198" s="480" t="s">
        <v>84</v>
      </c>
      <c r="C198" s="535">
        <v>200000</v>
      </c>
      <c r="D198" s="221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1:15" ht="15" customHeight="1">
      <c r="A199" s="536" t="s">
        <v>281</v>
      </c>
      <c r="B199" s="540" t="s">
        <v>282</v>
      </c>
      <c r="C199" s="527">
        <f>C202</f>
        <v>200000</v>
      </c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1:15" ht="15" customHeight="1">
      <c r="A200" s="528" t="s">
        <v>283</v>
      </c>
      <c r="B200" s="538" t="s">
        <v>278</v>
      </c>
      <c r="C200" s="5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1:15" ht="15" customHeight="1">
      <c r="A201" s="531" t="s">
        <v>234</v>
      </c>
      <c r="B201" s="532" t="s">
        <v>131</v>
      </c>
      <c r="C201" s="533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1:15" ht="12.75" customHeight="1">
      <c r="A202" s="408">
        <v>3</v>
      </c>
      <c r="B202" s="383" t="s">
        <v>132</v>
      </c>
      <c r="C202" s="505">
        <f>C203</f>
        <v>200000</v>
      </c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1:15" ht="12.75" customHeight="1">
      <c r="A203" s="386">
        <v>32</v>
      </c>
      <c r="B203" s="387" t="s">
        <v>81</v>
      </c>
      <c r="C203" s="507">
        <f>C204</f>
        <v>200000</v>
      </c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1:15" ht="12.75" customHeight="1">
      <c r="A204" s="477">
        <v>323</v>
      </c>
      <c r="B204" s="478" t="s">
        <v>84</v>
      </c>
      <c r="C204" s="534">
        <f>C205</f>
        <v>200000</v>
      </c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1:15" ht="12.75" customHeight="1">
      <c r="A205" s="479">
        <v>323</v>
      </c>
      <c r="B205" s="480" t="s">
        <v>84</v>
      </c>
      <c r="C205" s="535">
        <v>200000</v>
      </c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1:15" ht="15" customHeight="1">
      <c r="A206" s="536" t="s">
        <v>284</v>
      </c>
      <c r="B206" s="540" t="s">
        <v>285</v>
      </c>
      <c r="C206" s="527">
        <f>C209</f>
        <v>55000</v>
      </c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1:15" ht="15" customHeight="1">
      <c r="A207" s="528"/>
      <c r="B207" s="538" t="s">
        <v>278</v>
      </c>
      <c r="C207" s="5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1:15" ht="15" customHeight="1">
      <c r="A208" s="531" t="s">
        <v>234</v>
      </c>
      <c r="B208" s="532" t="s">
        <v>131</v>
      </c>
      <c r="C208" s="533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1:15" ht="12.75" customHeight="1">
      <c r="A209" s="408">
        <v>3</v>
      </c>
      <c r="B209" s="383" t="s">
        <v>132</v>
      </c>
      <c r="C209" s="505">
        <f>C210</f>
        <v>55000</v>
      </c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1:15" ht="12.75" customHeight="1">
      <c r="A210" s="386">
        <v>32</v>
      </c>
      <c r="B210" s="387" t="s">
        <v>81</v>
      </c>
      <c r="C210" s="507">
        <f>C211</f>
        <v>55000</v>
      </c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1:15" ht="12.75" customHeight="1">
      <c r="A211" s="477">
        <v>323</v>
      </c>
      <c r="B211" s="478" t="s">
        <v>84</v>
      </c>
      <c r="C211" s="534">
        <f>C212</f>
        <v>55000</v>
      </c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1:15" ht="12.75" customHeight="1">
      <c r="A212" s="479">
        <v>323</v>
      </c>
      <c r="B212" s="480" t="s">
        <v>84</v>
      </c>
      <c r="C212" s="535">
        <v>55000</v>
      </c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1:15" ht="15" customHeight="1">
      <c r="A213" s="536" t="s">
        <v>286</v>
      </c>
      <c r="B213" s="538" t="s">
        <v>287</v>
      </c>
      <c r="C213" s="527">
        <f>C216</f>
        <v>30000</v>
      </c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5" customHeight="1">
      <c r="A214" s="541"/>
      <c r="B214" s="538" t="s">
        <v>288</v>
      </c>
      <c r="C214" s="542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1:15" ht="15" customHeight="1">
      <c r="A215" s="531" t="s">
        <v>169</v>
      </c>
      <c r="B215" s="532" t="s">
        <v>131</v>
      </c>
      <c r="C215" s="533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1:15" ht="12.75" customHeight="1">
      <c r="A216" s="408">
        <v>3</v>
      </c>
      <c r="B216" s="383" t="s">
        <v>132</v>
      </c>
      <c r="C216" s="505">
        <f>C217</f>
        <v>30000</v>
      </c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1:15" ht="12.75" customHeight="1">
      <c r="A217" s="386">
        <v>32</v>
      </c>
      <c r="B217" s="387" t="s">
        <v>81</v>
      </c>
      <c r="C217" s="507">
        <f>C218</f>
        <v>30000</v>
      </c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1:15" ht="12.75" customHeight="1">
      <c r="A218" s="477">
        <v>323</v>
      </c>
      <c r="B218" s="478" t="s">
        <v>84</v>
      </c>
      <c r="C218" s="534">
        <f>C219</f>
        <v>30000</v>
      </c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1:15" ht="12.75" customHeight="1">
      <c r="A219" s="479">
        <v>323</v>
      </c>
      <c r="B219" s="480" t="s">
        <v>84</v>
      </c>
      <c r="C219" s="535">
        <v>30000</v>
      </c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1:15" ht="19.5" customHeight="1">
      <c r="A220" s="543"/>
      <c r="B220" s="544" t="s">
        <v>289</v>
      </c>
      <c r="C220" s="514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1:15" ht="19.5" customHeight="1">
      <c r="A221" s="545" t="s">
        <v>290</v>
      </c>
      <c r="B221" s="546"/>
      <c r="C221" s="371">
        <f>C222+C229+C236</f>
        <v>435000</v>
      </c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1:15" ht="15" customHeight="1">
      <c r="A222" s="471" t="s">
        <v>291</v>
      </c>
      <c r="B222" s="517" t="s">
        <v>292</v>
      </c>
      <c r="C222" s="374">
        <f>C225</f>
        <v>200000</v>
      </c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1:15" ht="15" customHeight="1">
      <c r="A223" s="473"/>
      <c r="B223" s="517" t="s">
        <v>278</v>
      </c>
      <c r="C223" s="374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1:15" ht="15" customHeight="1">
      <c r="A224" s="406" t="s">
        <v>243</v>
      </c>
      <c r="B224" s="547" t="s">
        <v>131</v>
      </c>
      <c r="C224" s="379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1:15" ht="12.75" customHeight="1">
      <c r="A225" s="382">
        <v>3</v>
      </c>
      <c r="B225" s="383" t="s">
        <v>132</v>
      </c>
      <c r="C225" s="475">
        <f>C226</f>
        <v>200000</v>
      </c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1:15" ht="12.75" customHeight="1">
      <c r="A226" s="386">
        <v>35</v>
      </c>
      <c r="B226" s="387" t="s">
        <v>89</v>
      </c>
      <c r="C226" s="476">
        <f>C227</f>
        <v>200000</v>
      </c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1:15" ht="12.75" customHeight="1">
      <c r="A227" s="467">
        <v>352</v>
      </c>
      <c r="B227" s="415" t="s">
        <v>293</v>
      </c>
      <c r="C227" s="468">
        <f>C228</f>
        <v>200000</v>
      </c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1:15" ht="12.75" customHeight="1">
      <c r="A228" s="548">
        <v>352</v>
      </c>
      <c r="B228" s="378" t="s">
        <v>293</v>
      </c>
      <c r="C228" s="379">
        <v>200000</v>
      </c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1:15" ht="15" customHeight="1">
      <c r="A229" s="549" t="s">
        <v>294</v>
      </c>
      <c r="B229" s="550" t="s">
        <v>295</v>
      </c>
      <c r="C229" s="374">
        <f>C232</f>
        <v>35000</v>
      </c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1:15" ht="15" customHeight="1">
      <c r="A230" s="473"/>
      <c r="B230" s="517" t="s">
        <v>278</v>
      </c>
      <c r="C230" s="374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</row>
    <row r="231" spans="1:15" ht="15" customHeight="1">
      <c r="A231" s="474" t="s">
        <v>243</v>
      </c>
      <c r="B231" s="378" t="s">
        <v>131</v>
      </c>
      <c r="C231" s="379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1:15" ht="12.75" customHeight="1">
      <c r="A232" s="382">
        <v>3</v>
      </c>
      <c r="B232" s="383" t="s">
        <v>132</v>
      </c>
      <c r="C232" s="475">
        <f>C233</f>
        <v>35000</v>
      </c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1:15" ht="12.75" customHeight="1">
      <c r="A233" s="386">
        <v>32</v>
      </c>
      <c r="B233" s="387" t="s">
        <v>81</v>
      </c>
      <c r="C233" s="476">
        <f>C234</f>
        <v>35000</v>
      </c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1:15" ht="12.75" customHeight="1">
      <c r="A234" s="477">
        <v>323</v>
      </c>
      <c r="B234" s="478" t="s">
        <v>84</v>
      </c>
      <c r="C234" s="468">
        <f>C235</f>
        <v>35000</v>
      </c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1:15" ht="12.75" customHeight="1">
      <c r="A235" s="479">
        <v>323</v>
      </c>
      <c r="B235" s="480" t="s">
        <v>84</v>
      </c>
      <c r="C235" s="379">
        <v>35000</v>
      </c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</row>
    <row r="236" spans="1:15" ht="15" customHeight="1">
      <c r="A236" s="536" t="s">
        <v>296</v>
      </c>
      <c r="B236" s="551" t="s">
        <v>297</v>
      </c>
      <c r="C236" s="527">
        <f>C239</f>
        <v>200000</v>
      </c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1:15" ht="15" customHeight="1">
      <c r="A237" s="528"/>
      <c r="B237" s="538" t="s">
        <v>298</v>
      </c>
      <c r="C237" s="5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1:15" ht="15" customHeight="1">
      <c r="A238" s="531" t="s">
        <v>169</v>
      </c>
      <c r="B238" s="547" t="s">
        <v>299</v>
      </c>
      <c r="C238" s="533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1:15" ht="12.75" customHeight="1">
      <c r="A239" s="382">
        <v>3</v>
      </c>
      <c r="B239" s="383" t="s">
        <v>132</v>
      </c>
      <c r="C239" s="475">
        <f>C240</f>
        <v>200000</v>
      </c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1:15" ht="12.75" customHeight="1">
      <c r="A240" s="485">
        <v>38</v>
      </c>
      <c r="B240" s="387" t="s">
        <v>97</v>
      </c>
      <c r="C240" s="507">
        <f>C241</f>
        <v>200000</v>
      </c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1:15" ht="12.75" customHeight="1">
      <c r="A241" s="477">
        <v>383</v>
      </c>
      <c r="B241" s="478" t="s">
        <v>300</v>
      </c>
      <c r="C241" s="534">
        <f>C242</f>
        <v>200000</v>
      </c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</row>
    <row r="242" spans="1:15" ht="12.75" customHeight="1">
      <c r="A242" s="479">
        <v>383</v>
      </c>
      <c r="B242" s="480" t="s">
        <v>300</v>
      </c>
      <c r="C242" s="535">
        <v>200000</v>
      </c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1:15" ht="19.5" customHeight="1">
      <c r="A243" s="552" t="s">
        <v>301</v>
      </c>
      <c r="B243" s="552"/>
      <c r="C243" s="371">
        <f>C244</f>
        <v>70000</v>
      </c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</row>
    <row r="244" spans="1:15" ht="15" customHeight="1">
      <c r="A244" s="471" t="s">
        <v>302</v>
      </c>
      <c r="B244" s="517" t="s">
        <v>90</v>
      </c>
      <c r="C244" s="374">
        <f>C247</f>
        <v>70000</v>
      </c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1:15" ht="15" customHeight="1">
      <c r="A245" s="473"/>
      <c r="B245" s="517" t="s">
        <v>278</v>
      </c>
      <c r="C245" s="374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1:15" ht="15" customHeight="1">
      <c r="A246" s="553" t="s">
        <v>243</v>
      </c>
      <c r="B246" s="554" t="s">
        <v>131</v>
      </c>
      <c r="C246" s="379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</row>
    <row r="247" spans="1:15" ht="12.75" customHeight="1">
      <c r="A247" s="555">
        <v>3</v>
      </c>
      <c r="B247" s="556" t="s">
        <v>132</v>
      </c>
      <c r="C247" s="475">
        <f>C248</f>
        <v>70000</v>
      </c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1:15" ht="12.75" customHeight="1">
      <c r="A248" s="557">
        <v>35</v>
      </c>
      <c r="B248" s="558" t="s">
        <v>89</v>
      </c>
      <c r="C248" s="476">
        <f>C249</f>
        <v>70000</v>
      </c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1:15" ht="12.75" customHeight="1">
      <c r="A249" s="559">
        <v>352</v>
      </c>
      <c r="B249" s="560" t="s">
        <v>303</v>
      </c>
      <c r="C249" s="468">
        <f>C250</f>
        <v>70000</v>
      </c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</row>
    <row r="250" spans="1:15" ht="12.75" customHeight="1">
      <c r="A250" s="561">
        <v>352</v>
      </c>
      <c r="B250" s="562" t="s">
        <v>304</v>
      </c>
      <c r="C250" s="435">
        <v>70000</v>
      </c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</row>
    <row r="251" spans="1:15" ht="19.5" customHeight="1">
      <c r="A251" s="563"/>
      <c r="B251" s="564" t="s">
        <v>305</v>
      </c>
      <c r="C251" s="565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</row>
    <row r="252" spans="1:5" ht="19.5" customHeight="1">
      <c r="A252" s="566" t="s">
        <v>306</v>
      </c>
      <c r="B252" s="566"/>
      <c r="C252" s="567">
        <f>C253+C261+C269+C276</f>
        <v>255000</v>
      </c>
      <c r="E252" s="27"/>
    </row>
    <row r="253" spans="1:5" ht="15" customHeight="1">
      <c r="A253" s="568" t="s">
        <v>307</v>
      </c>
      <c r="B253" s="569" t="s">
        <v>308</v>
      </c>
      <c r="C253" s="570">
        <f>C257</f>
        <v>100000</v>
      </c>
      <c r="E253" s="27"/>
    </row>
    <row r="254" spans="1:5" ht="15" customHeight="1">
      <c r="A254" s="571"/>
      <c r="B254" s="569" t="s">
        <v>309</v>
      </c>
      <c r="C254" s="527"/>
      <c r="E254" s="27"/>
    </row>
    <row r="255" spans="1:5" ht="15" customHeight="1">
      <c r="A255" s="572"/>
      <c r="B255" s="529" t="s">
        <v>310</v>
      </c>
      <c r="C255" s="530"/>
      <c r="E255" s="27"/>
    </row>
    <row r="256" spans="1:5" ht="15" customHeight="1">
      <c r="A256" s="573" t="s">
        <v>311</v>
      </c>
      <c r="B256" s="532" t="s">
        <v>131</v>
      </c>
      <c r="C256" s="533"/>
      <c r="E256" s="27"/>
    </row>
    <row r="257" spans="1:5" ht="12.75">
      <c r="A257" s="382">
        <v>3</v>
      </c>
      <c r="B257" s="383" t="s">
        <v>132</v>
      </c>
      <c r="C257" s="505">
        <f>C258</f>
        <v>100000</v>
      </c>
      <c r="E257" s="27"/>
    </row>
    <row r="258" spans="1:5" ht="12.75" customHeight="1">
      <c r="A258" s="386">
        <v>38</v>
      </c>
      <c r="B258" s="387" t="s">
        <v>97</v>
      </c>
      <c r="C258" s="507">
        <f>C259</f>
        <v>100000</v>
      </c>
      <c r="E258" s="27"/>
    </row>
    <row r="259" spans="1:5" ht="12.75" customHeight="1">
      <c r="A259" s="477">
        <v>381</v>
      </c>
      <c r="B259" s="574" t="s">
        <v>269</v>
      </c>
      <c r="C259" s="534">
        <f>C260</f>
        <v>100000</v>
      </c>
      <c r="E259" s="27"/>
    </row>
    <row r="260" spans="1:5" ht="12.75" customHeight="1">
      <c r="A260" s="479">
        <v>381</v>
      </c>
      <c r="B260" s="575" t="s">
        <v>269</v>
      </c>
      <c r="C260" s="535">
        <v>100000</v>
      </c>
      <c r="E260" s="27"/>
    </row>
    <row r="261" spans="1:5" ht="15" customHeight="1">
      <c r="A261" s="576" t="s">
        <v>312</v>
      </c>
      <c r="B261" s="577" t="s">
        <v>313</v>
      </c>
      <c r="C261" s="527">
        <f>C265</f>
        <v>10000</v>
      </c>
      <c r="E261" s="27"/>
    </row>
    <row r="262" spans="1:3" ht="15" customHeight="1">
      <c r="A262" s="578" t="s">
        <v>314</v>
      </c>
      <c r="B262" s="538" t="s">
        <v>315</v>
      </c>
      <c r="C262" s="527"/>
    </row>
    <row r="263" spans="1:3" ht="15" customHeight="1">
      <c r="A263" s="579"/>
      <c r="B263" s="538" t="s">
        <v>310</v>
      </c>
      <c r="C263" s="527"/>
    </row>
    <row r="264" spans="1:3" ht="15" customHeight="1">
      <c r="A264" s="580" t="s">
        <v>311</v>
      </c>
      <c r="B264" s="573" t="s">
        <v>131</v>
      </c>
      <c r="C264" s="539"/>
    </row>
    <row r="265" spans="1:3" ht="12.75" customHeight="1">
      <c r="A265" s="382">
        <v>3</v>
      </c>
      <c r="B265" s="383" t="s">
        <v>132</v>
      </c>
      <c r="C265" s="505">
        <f>C266</f>
        <v>10000</v>
      </c>
    </row>
    <row r="266" spans="1:3" ht="12.75" customHeight="1">
      <c r="A266" s="386">
        <v>38</v>
      </c>
      <c r="B266" s="387" t="s">
        <v>97</v>
      </c>
      <c r="C266" s="507">
        <f>C267</f>
        <v>10000</v>
      </c>
    </row>
    <row r="267" spans="1:3" ht="12.75" customHeight="1">
      <c r="A267" s="574">
        <v>381</v>
      </c>
      <c r="B267" s="581" t="s">
        <v>316</v>
      </c>
      <c r="C267" s="534">
        <f>C268</f>
        <v>10000</v>
      </c>
    </row>
    <row r="268" spans="1:3" ht="12.75" customHeight="1">
      <c r="A268" s="582">
        <v>381</v>
      </c>
      <c r="B268" s="532" t="s">
        <v>98</v>
      </c>
      <c r="C268" s="533">
        <v>10000</v>
      </c>
    </row>
    <row r="269" spans="1:3" ht="15" customHeight="1">
      <c r="A269" s="536" t="s">
        <v>317</v>
      </c>
      <c r="B269" s="577" t="s">
        <v>318</v>
      </c>
      <c r="C269" s="530">
        <f>C272</f>
        <v>110000</v>
      </c>
    </row>
    <row r="270" spans="1:3" ht="15" customHeight="1">
      <c r="A270" s="528"/>
      <c r="B270" s="583" t="s">
        <v>310</v>
      </c>
      <c r="C270" s="527"/>
    </row>
    <row r="271" spans="1:3" ht="15" customHeight="1">
      <c r="A271" s="531" t="s">
        <v>311</v>
      </c>
      <c r="B271" s="580" t="s">
        <v>131</v>
      </c>
      <c r="C271" s="539"/>
    </row>
    <row r="272" spans="1:3" ht="12.75" customHeight="1">
      <c r="A272" s="382">
        <v>3</v>
      </c>
      <c r="B272" s="383" t="s">
        <v>132</v>
      </c>
      <c r="C272" s="505">
        <f>C273</f>
        <v>110000</v>
      </c>
    </row>
    <row r="273" spans="1:3" ht="12.75" customHeight="1">
      <c r="A273" s="485">
        <v>37</v>
      </c>
      <c r="B273" s="584" t="s">
        <v>319</v>
      </c>
      <c r="C273" s="507">
        <f>C274</f>
        <v>110000</v>
      </c>
    </row>
    <row r="274" spans="1:3" ht="12.75" customHeight="1">
      <c r="A274" s="487">
        <v>372</v>
      </c>
      <c r="B274" s="574" t="s">
        <v>320</v>
      </c>
      <c r="C274" s="534">
        <f>C275</f>
        <v>110000</v>
      </c>
    </row>
    <row r="275" spans="1:3" ht="12.75" customHeight="1">
      <c r="A275" s="585">
        <v>372</v>
      </c>
      <c r="B275" s="582" t="s">
        <v>320</v>
      </c>
      <c r="C275" s="533">
        <v>110000</v>
      </c>
    </row>
    <row r="276" spans="1:3" ht="15" customHeight="1">
      <c r="A276" s="536" t="s">
        <v>321</v>
      </c>
      <c r="B276" s="577" t="s">
        <v>322</v>
      </c>
      <c r="C276" s="530">
        <f>C279</f>
        <v>35000</v>
      </c>
    </row>
    <row r="277" spans="1:3" ht="15" customHeight="1">
      <c r="A277" s="528"/>
      <c r="B277" s="583" t="s">
        <v>310</v>
      </c>
      <c r="C277" s="527"/>
    </row>
    <row r="278" spans="1:3" ht="15" customHeight="1">
      <c r="A278" s="531" t="s">
        <v>311</v>
      </c>
      <c r="B278" s="580" t="s">
        <v>131</v>
      </c>
      <c r="C278" s="539"/>
    </row>
    <row r="279" spans="1:3" ht="12.75">
      <c r="A279" s="382">
        <v>3</v>
      </c>
      <c r="B279" s="383" t="s">
        <v>132</v>
      </c>
      <c r="C279" s="505">
        <f>C280</f>
        <v>35000</v>
      </c>
    </row>
    <row r="280" spans="1:3" ht="12.75" customHeight="1">
      <c r="A280" s="485">
        <v>37</v>
      </c>
      <c r="B280" s="584" t="s">
        <v>319</v>
      </c>
      <c r="C280" s="507">
        <f>C281</f>
        <v>35000</v>
      </c>
    </row>
    <row r="281" spans="1:3" ht="12.75" customHeight="1">
      <c r="A281" s="487">
        <v>372</v>
      </c>
      <c r="B281" s="574" t="s">
        <v>320</v>
      </c>
      <c r="C281" s="534">
        <f>C282</f>
        <v>35000</v>
      </c>
    </row>
    <row r="282" spans="1:3" ht="12.75">
      <c r="A282" s="585">
        <v>372</v>
      </c>
      <c r="B282" s="582" t="s">
        <v>320</v>
      </c>
      <c r="C282" s="533">
        <v>35000</v>
      </c>
    </row>
    <row r="283" spans="1:3" ht="19.5" customHeight="1">
      <c r="A283" s="586"/>
      <c r="B283" s="587" t="s">
        <v>323</v>
      </c>
      <c r="C283" s="588"/>
    </row>
    <row r="284" spans="1:3" ht="19.5" customHeight="1">
      <c r="A284" s="566" t="s">
        <v>324</v>
      </c>
      <c r="B284" s="566"/>
      <c r="C284" s="496">
        <f>C285+C292+C299</f>
        <v>165000</v>
      </c>
    </row>
    <row r="285" spans="1:3" ht="15" customHeight="1">
      <c r="A285" s="589" t="s">
        <v>325</v>
      </c>
      <c r="B285" s="569" t="s">
        <v>326</v>
      </c>
      <c r="C285" s="527">
        <f>C288</f>
        <v>60000</v>
      </c>
    </row>
    <row r="286" spans="1:3" ht="15" customHeight="1">
      <c r="A286" s="590"/>
      <c r="B286" s="538" t="s">
        <v>327</v>
      </c>
      <c r="C286" s="527"/>
    </row>
    <row r="287" spans="1:3" ht="15" customHeight="1">
      <c r="A287" s="591" t="s">
        <v>234</v>
      </c>
      <c r="B287" s="573" t="s">
        <v>131</v>
      </c>
      <c r="C287" s="539"/>
    </row>
    <row r="288" spans="1:3" ht="12.75" customHeight="1">
      <c r="A288" s="382">
        <v>3</v>
      </c>
      <c r="B288" s="383" t="s">
        <v>132</v>
      </c>
      <c r="C288" s="505">
        <f>C289</f>
        <v>60000</v>
      </c>
    </row>
    <row r="289" spans="1:3" ht="21.75">
      <c r="A289" s="485">
        <v>37</v>
      </c>
      <c r="B289" s="584" t="s">
        <v>319</v>
      </c>
      <c r="C289" s="507">
        <f>C290</f>
        <v>60000</v>
      </c>
    </row>
    <row r="290" spans="1:3" ht="12.75" customHeight="1">
      <c r="A290" s="487">
        <v>372</v>
      </c>
      <c r="B290" s="574" t="s">
        <v>328</v>
      </c>
      <c r="C290" s="534">
        <f>C291</f>
        <v>60000</v>
      </c>
    </row>
    <row r="291" spans="1:3" ht="12.75" customHeight="1">
      <c r="A291" s="479">
        <v>372</v>
      </c>
      <c r="B291" s="480" t="s">
        <v>328</v>
      </c>
      <c r="C291" s="535">
        <v>60000</v>
      </c>
    </row>
    <row r="292" spans="1:3" ht="15" customHeight="1">
      <c r="A292" s="589" t="s">
        <v>329</v>
      </c>
      <c r="B292" s="569" t="s">
        <v>330</v>
      </c>
      <c r="C292" s="527">
        <f>C295</f>
        <v>60000</v>
      </c>
    </row>
    <row r="293" spans="1:3" ht="15" customHeight="1">
      <c r="A293" s="590"/>
      <c r="B293" s="538" t="s">
        <v>327</v>
      </c>
      <c r="C293" s="527"/>
    </row>
    <row r="294" spans="1:3" ht="15" customHeight="1">
      <c r="A294" s="591" t="s">
        <v>234</v>
      </c>
      <c r="B294" s="573" t="s">
        <v>131</v>
      </c>
      <c r="C294" s="539"/>
    </row>
    <row r="295" spans="1:3" ht="12.75" customHeight="1">
      <c r="A295" s="382">
        <v>3</v>
      </c>
      <c r="B295" s="383" t="s">
        <v>132</v>
      </c>
      <c r="C295" s="505">
        <f>C296</f>
        <v>60000</v>
      </c>
    </row>
    <row r="296" spans="1:3" ht="21.75">
      <c r="A296" s="485">
        <v>37</v>
      </c>
      <c r="B296" s="584" t="s">
        <v>319</v>
      </c>
      <c r="C296" s="507">
        <f>C297</f>
        <v>60000</v>
      </c>
    </row>
    <row r="297" spans="1:3" ht="12.75" customHeight="1">
      <c r="A297" s="477">
        <v>372</v>
      </c>
      <c r="B297" s="478" t="s">
        <v>328</v>
      </c>
      <c r="C297" s="534">
        <f>C298</f>
        <v>60000</v>
      </c>
    </row>
    <row r="298" spans="1:3" ht="12.75" customHeight="1">
      <c r="A298" s="479">
        <v>372</v>
      </c>
      <c r="B298" s="480" t="s">
        <v>328</v>
      </c>
      <c r="C298" s="533">
        <v>60000</v>
      </c>
    </row>
    <row r="299" spans="1:3" ht="15" customHeight="1">
      <c r="A299" s="576" t="s">
        <v>331</v>
      </c>
      <c r="B299" s="592" t="s">
        <v>332</v>
      </c>
      <c r="C299" s="527">
        <f>C302</f>
        <v>45000</v>
      </c>
    </row>
    <row r="300" spans="1:3" ht="15" customHeight="1">
      <c r="A300" s="590"/>
      <c r="B300" s="593" t="s">
        <v>327</v>
      </c>
      <c r="C300" s="527"/>
    </row>
    <row r="301" spans="1:3" ht="15" customHeight="1">
      <c r="A301" s="591" t="s">
        <v>234</v>
      </c>
      <c r="B301" s="573" t="s">
        <v>131</v>
      </c>
      <c r="C301" s="539"/>
    </row>
    <row r="302" spans="1:3" ht="12.75" customHeight="1">
      <c r="A302" s="382">
        <v>3</v>
      </c>
      <c r="B302" s="383" t="s">
        <v>132</v>
      </c>
      <c r="C302" s="505">
        <f>C303</f>
        <v>45000</v>
      </c>
    </row>
    <row r="303" spans="1:3" ht="21.75">
      <c r="A303" s="485">
        <v>37</v>
      </c>
      <c r="B303" s="584" t="s">
        <v>319</v>
      </c>
      <c r="C303" s="507">
        <f>C304</f>
        <v>45000</v>
      </c>
    </row>
    <row r="304" spans="1:3" ht="12.75" customHeight="1">
      <c r="A304" s="477">
        <v>372</v>
      </c>
      <c r="B304" s="478" t="s">
        <v>328</v>
      </c>
      <c r="C304" s="534">
        <f>C305</f>
        <v>45000</v>
      </c>
    </row>
    <row r="305" spans="1:3" ht="12.75" customHeight="1">
      <c r="A305" s="594">
        <v>372</v>
      </c>
      <c r="B305" s="595" t="s">
        <v>328</v>
      </c>
      <c r="C305" s="596">
        <v>45000</v>
      </c>
    </row>
    <row r="306" spans="1:3" ht="19.5" customHeight="1">
      <c r="A306" s="597" t="s">
        <v>333</v>
      </c>
      <c r="B306" s="597"/>
      <c r="C306" s="496">
        <f>C307+C314+C321</f>
        <v>75000</v>
      </c>
    </row>
    <row r="307" spans="1:3" ht="15" customHeight="1">
      <c r="A307" s="499" t="s">
        <v>334</v>
      </c>
      <c r="B307" s="592" t="s">
        <v>335</v>
      </c>
      <c r="C307" s="376">
        <f>C310</f>
        <v>35000</v>
      </c>
    </row>
    <row r="308" spans="1:3" ht="15" customHeight="1">
      <c r="A308" s="473"/>
      <c r="B308" s="373" t="s">
        <v>336</v>
      </c>
      <c r="C308" s="374"/>
    </row>
    <row r="309" spans="1:3" ht="15" customHeight="1">
      <c r="A309" s="474" t="s">
        <v>311</v>
      </c>
      <c r="B309" s="598" t="s">
        <v>131</v>
      </c>
      <c r="C309" s="599"/>
    </row>
    <row r="310" spans="1:3" ht="12.75" customHeight="1">
      <c r="A310" s="555">
        <v>3</v>
      </c>
      <c r="B310" s="556" t="s">
        <v>132</v>
      </c>
      <c r="C310" s="475">
        <f>C311</f>
        <v>35000</v>
      </c>
    </row>
    <row r="311" spans="1:3" ht="12.75" customHeight="1">
      <c r="A311" s="557">
        <v>32</v>
      </c>
      <c r="B311" s="558" t="s">
        <v>81</v>
      </c>
      <c r="C311" s="600">
        <f>C312</f>
        <v>35000</v>
      </c>
    </row>
    <row r="312" spans="1:3" ht="12.75" customHeight="1">
      <c r="A312" s="601">
        <v>323</v>
      </c>
      <c r="B312" s="602" t="s">
        <v>84</v>
      </c>
      <c r="C312" s="603">
        <f>C313</f>
        <v>35000</v>
      </c>
    </row>
    <row r="313" spans="1:3" ht="12.75" customHeight="1">
      <c r="A313" s="604">
        <v>323</v>
      </c>
      <c r="B313" s="605" t="s">
        <v>84</v>
      </c>
      <c r="C313" s="606">
        <v>35000</v>
      </c>
    </row>
    <row r="314" spans="1:3" ht="15" customHeight="1">
      <c r="A314" s="471" t="s">
        <v>337</v>
      </c>
      <c r="B314" s="569" t="s">
        <v>338</v>
      </c>
      <c r="C314" s="374">
        <f>C317</f>
        <v>15000</v>
      </c>
    </row>
    <row r="315" spans="1:3" ht="15" customHeight="1">
      <c r="A315" s="473"/>
      <c r="B315" s="373" t="s">
        <v>336</v>
      </c>
      <c r="C315" s="374"/>
    </row>
    <row r="316" spans="1:3" ht="15" customHeight="1">
      <c r="A316" s="474" t="s">
        <v>311</v>
      </c>
      <c r="B316" s="598" t="s">
        <v>131</v>
      </c>
      <c r="C316" s="606"/>
    </row>
    <row r="317" spans="1:3" ht="12.75" customHeight="1">
      <c r="A317" s="555">
        <v>3</v>
      </c>
      <c r="B317" s="556" t="s">
        <v>132</v>
      </c>
      <c r="C317" s="475">
        <f>C318</f>
        <v>15000</v>
      </c>
    </row>
    <row r="318" spans="1:3" ht="12.75" customHeight="1">
      <c r="A318" s="557">
        <v>32</v>
      </c>
      <c r="B318" s="558" t="s">
        <v>81</v>
      </c>
      <c r="C318" s="600">
        <f>C319</f>
        <v>15000</v>
      </c>
    </row>
    <row r="319" spans="1:3" ht="12.75" customHeight="1">
      <c r="A319" s="601">
        <v>323</v>
      </c>
      <c r="B319" s="602" t="s">
        <v>84</v>
      </c>
      <c r="C319" s="603">
        <f>C320</f>
        <v>15000</v>
      </c>
    </row>
    <row r="320" spans="1:3" ht="12.75" customHeight="1">
      <c r="A320" s="604">
        <v>323</v>
      </c>
      <c r="B320" s="605" t="s">
        <v>84</v>
      </c>
      <c r="C320" s="606">
        <v>15000</v>
      </c>
    </row>
    <row r="321" spans="1:3" ht="15" customHeight="1">
      <c r="A321" s="471" t="s">
        <v>339</v>
      </c>
      <c r="B321" s="607" t="s">
        <v>340</v>
      </c>
      <c r="C321" s="374">
        <f>C324</f>
        <v>25000</v>
      </c>
    </row>
    <row r="322" spans="1:3" ht="15" customHeight="1">
      <c r="A322" s="473"/>
      <c r="B322" s="373" t="s">
        <v>341</v>
      </c>
      <c r="C322" s="374"/>
    </row>
    <row r="323" spans="1:3" ht="15" customHeight="1">
      <c r="A323" s="474" t="s">
        <v>243</v>
      </c>
      <c r="B323" s="378" t="s">
        <v>131</v>
      </c>
      <c r="C323" s="379"/>
    </row>
    <row r="324" spans="1:3" ht="12.75" customHeight="1">
      <c r="A324" s="608">
        <v>3</v>
      </c>
      <c r="B324" s="444" t="s">
        <v>132</v>
      </c>
      <c r="C324" s="445">
        <f>C325</f>
        <v>25000</v>
      </c>
    </row>
    <row r="325" spans="1:3" ht="12.75" customHeight="1">
      <c r="A325" s="609">
        <v>32</v>
      </c>
      <c r="B325" s="521" t="s">
        <v>81</v>
      </c>
      <c r="C325" s="448">
        <f>C326</f>
        <v>25000</v>
      </c>
    </row>
    <row r="326" spans="1:3" ht="12.75" customHeight="1">
      <c r="A326" s="467">
        <v>323</v>
      </c>
      <c r="B326" s="415" t="s">
        <v>84</v>
      </c>
      <c r="C326" s="610">
        <f>C327</f>
        <v>25000</v>
      </c>
    </row>
    <row r="327" spans="1:3" ht="12.75" customHeight="1">
      <c r="A327" s="377">
        <v>323</v>
      </c>
      <c r="B327" s="378" t="s">
        <v>84</v>
      </c>
      <c r="C327" s="606">
        <v>25000</v>
      </c>
    </row>
    <row r="328" spans="1:3" ht="19.5" customHeight="1">
      <c r="A328" s="522" t="s">
        <v>342</v>
      </c>
      <c r="B328" s="522"/>
      <c r="C328" s="523"/>
    </row>
    <row r="329" spans="1:3" ht="19.5" customHeight="1">
      <c r="A329" s="611" t="s">
        <v>343</v>
      </c>
      <c r="B329" s="612"/>
      <c r="C329" s="496">
        <f>C330+C337+C344+C351</f>
        <v>215000</v>
      </c>
    </row>
    <row r="330" spans="1:3" ht="15" customHeight="1">
      <c r="A330" s="589" t="s">
        <v>344</v>
      </c>
      <c r="B330" s="592" t="s">
        <v>345</v>
      </c>
      <c r="C330" s="527">
        <f>C333</f>
        <v>180000</v>
      </c>
    </row>
    <row r="331" spans="1:3" ht="15" customHeight="1">
      <c r="A331" s="590"/>
      <c r="B331" s="538" t="s">
        <v>346</v>
      </c>
      <c r="C331" s="527"/>
    </row>
    <row r="332" spans="1:3" ht="15" customHeight="1">
      <c r="A332" s="591" t="s">
        <v>347</v>
      </c>
      <c r="B332" s="573" t="s">
        <v>131</v>
      </c>
      <c r="C332" s="539"/>
    </row>
    <row r="333" spans="1:3" ht="12.75" customHeight="1">
      <c r="A333" s="382">
        <v>3</v>
      </c>
      <c r="B333" s="383" t="s">
        <v>132</v>
      </c>
      <c r="C333" s="505">
        <f>C334</f>
        <v>180000</v>
      </c>
    </row>
    <row r="334" spans="1:3" ht="12.75" customHeight="1">
      <c r="A334" s="386">
        <v>38</v>
      </c>
      <c r="B334" s="387" t="s">
        <v>97</v>
      </c>
      <c r="C334" s="507">
        <f>C335</f>
        <v>180000</v>
      </c>
    </row>
    <row r="335" spans="1:3" ht="12.75" customHeight="1">
      <c r="A335" s="477">
        <v>381</v>
      </c>
      <c r="B335" s="574" t="s">
        <v>140</v>
      </c>
      <c r="C335" s="534">
        <f>C336</f>
        <v>180000</v>
      </c>
    </row>
    <row r="336" spans="1:3" ht="12.75" customHeight="1">
      <c r="A336" s="479">
        <v>381</v>
      </c>
      <c r="B336" s="575" t="s">
        <v>140</v>
      </c>
      <c r="C336" s="535">
        <v>180000</v>
      </c>
    </row>
    <row r="337" spans="1:3" ht="15" customHeight="1">
      <c r="A337" s="589" t="s">
        <v>348</v>
      </c>
      <c r="B337" s="569" t="s">
        <v>349</v>
      </c>
      <c r="C337" s="527">
        <f>C340</f>
        <v>25000</v>
      </c>
    </row>
    <row r="338" spans="1:3" ht="15" customHeight="1">
      <c r="A338" s="590"/>
      <c r="B338" s="538" t="s">
        <v>346</v>
      </c>
      <c r="C338" s="527"/>
    </row>
    <row r="339" spans="1:3" ht="15" customHeight="1">
      <c r="A339" s="591" t="s">
        <v>347</v>
      </c>
      <c r="B339" s="573" t="s">
        <v>131</v>
      </c>
      <c r="C339" s="613"/>
    </row>
    <row r="340" spans="1:3" ht="12.75" customHeight="1">
      <c r="A340" s="382">
        <v>3</v>
      </c>
      <c r="B340" s="383" t="s">
        <v>132</v>
      </c>
      <c r="C340" s="505">
        <f>C341</f>
        <v>25000</v>
      </c>
    </row>
    <row r="341" spans="1:3" ht="12.75" customHeight="1">
      <c r="A341" s="386">
        <v>38</v>
      </c>
      <c r="B341" s="387" t="s">
        <v>97</v>
      </c>
      <c r="C341" s="614">
        <f>C342</f>
        <v>25000</v>
      </c>
    </row>
    <row r="342" spans="1:3" ht="12.75" customHeight="1">
      <c r="A342" s="477">
        <v>381</v>
      </c>
      <c r="B342" s="574" t="s">
        <v>140</v>
      </c>
      <c r="C342" s="508">
        <f>C343</f>
        <v>25000</v>
      </c>
    </row>
    <row r="343" spans="1:3" ht="12.75" customHeight="1">
      <c r="A343" s="479">
        <v>381</v>
      </c>
      <c r="B343" s="575" t="s">
        <v>140</v>
      </c>
      <c r="C343" s="511">
        <v>25000</v>
      </c>
    </row>
    <row r="344" spans="1:3" ht="15" customHeight="1">
      <c r="A344" s="589" t="s">
        <v>350</v>
      </c>
      <c r="B344" s="569" t="s">
        <v>351</v>
      </c>
      <c r="C344" s="527">
        <f>C347</f>
        <v>5000</v>
      </c>
    </row>
    <row r="345" spans="1:3" ht="15" customHeight="1">
      <c r="A345" s="590"/>
      <c r="B345" s="538" t="s">
        <v>346</v>
      </c>
      <c r="C345" s="527"/>
    </row>
    <row r="346" spans="1:3" ht="15" customHeight="1">
      <c r="A346" s="591" t="s">
        <v>347</v>
      </c>
      <c r="B346" s="573" t="s">
        <v>131</v>
      </c>
      <c r="C346" s="511"/>
    </row>
    <row r="347" spans="1:3" ht="12.75" customHeight="1">
      <c r="A347" s="382">
        <v>3</v>
      </c>
      <c r="B347" s="383" t="s">
        <v>132</v>
      </c>
      <c r="C347" s="505">
        <f>C348</f>
        <v>5000</v>
      </c>
    </row>
    <row r="348" spans="1:3" ht="12.75" customHeight="1">
      <c r="A348" s="386">
        <v>38</v>
      </c>
      <c r="B348" s="387" t="s">
        <v>97</v>
      </c>
      <c r="C348" s="507">
        <f>C349</f>
        <v>5000</v>
      </c>
    </row>
    <row r="349" spans="1:3" ht="12.75" customHeight="1">
      <c r="A349" s="477">
        <v>381</v>
      </c>
      <c r="B349" s="574" t="s">
        <v>140</v>
      </c>
      <c r="C349" s="508">
        <f>C350</f>
        <v>5000</v>
      </c>
    </row>
    <row r="350" spans="1:3" ht="12.75" customHeight="1">
      <c r="A350" s="479">
        <v>381</v>
      </c>
      <c r="B350" s="575" t="s">
        <v>140</v>
      </c>
      <c r="C350" s="511">
        <v>5000</v>
      </c>
    </row>
    <row r="351" spans="1:3" ht="15" customHeight="1">
      <c r="A351" s="589" t="s">
        <v>352</v>
      </c>
      <c r="B351" s="569" t="s">
        <v>353</v>
      </c>
      <c r="C351" s="527">
        <f>C354</f>
        <v>5000</v>
      </c>
    </row>
    <row r="352" spans="1:3" ht="15" customHeight="1">
      <c r="A352" s="590"/>
      <c r="B352" s="538" t="s">
        <v>346</v>
      </c>
      <c r="C352" s="527"/>
    </row>
    <row r="353" spans="1:3" ht="15" customHeight="1">
      <c r="A353" s="591" t="s">
        <v>347</v>
      </c>
      <c r="B353" s="573" t="s">
        <v>131</v>
      </c>
      <c r="C353" s="511"/>
    </row>
    <row r="354" spans="1:3" ht="12.75" customHeight="1">
      <c r="A354" s="382">
        <v>3</v>
      </c>
      <c r="B354" s="383" t="s">
        <v>132</v>
      </c>
      <c r="C354" s="505">
        <f>C355</f>
        <v>5000</v>
      </c>
    </row>
    <row r="355" spans="1:3" ht="12.75" customHeight="1">
      <c r="A355" s="386">
        <v>38</v>
      </c>
      <c r="B355" s="387" t="s">
        <v>97</v>
      </c>
      <c r="C355" s="507">
        <f>C356</f>
        <v>5000</v>
      </c>
    </row>
    <row r="356" spans="1:3" ht="12.75" customHeight="1">
      <c r="A356" s="477">
        <v>381</v>
      </c>
      <c r="B356" s="574" t="s">
        <v>140</v>
      </c>
      <c r="C356" s="508">
        <f>C357</f>
        <v>5000</v>
      </c>
    </row>
    <row r="357" spans="1:3" ht="12.75" customHeight="1">
      <c r="A357" s="479">
        <v>381</v>
      </c>
      <c r="B357" s="575" t="s">
        <v>140</v>
      </c>
      <c r="C357" s="511">
        <v>5000</v>
      </c>
    </row>
    <row r="358" spans="1:3" ht="19.5" customHeight="1">
      <c r="A358" s="522" t="s">
        <v>354</v>
      </c>
      <c r="B358" s="522"/>
      <c r="C358" s="615"/>
    </row>
    <row r="359" spans="1:3" ht="19.5" customHeight="1">
      <c r="A359" s="611" t="s">
        <v>355</v>
      </c>
      <c r="B359" s="612"/>
      <c r="C359" s="616">
        <f>C360+C367+C374+C381+C388</f>
        <v>1967000</v>
      </c>
    </row>
    <row r="360" spans="1:3" ht="23.25">
      <c r="A360" s="617" t="s">
        <v>356</v>
      </c>
      <c r="B360" s="618" t="s">
        <v>357</v>
      </c>
      <c r="C360" s="619">
        <f>C363</f>
        <v>20000</v>
      </c>
    </row>
    <row r="361" spans="1:3" ht="15" customHeight="1">
      <c r="A361" s="620"/>
      <c r="B361" s="618" t="s">
        <v>358</v>
      </c>
      <c r="C361" s="619"/>
    </row>
    <row r="362" spans="1:3" ht="15" customHeight="1">
      <c r="A362" s="621" t="s">
        <v>347</v>
      </c>
      <c r="B362" s="622" t="s">
        <v>131</v>
      </c>
      <c r="C362" s="623"/>
    </row>
    <row r="363" spans="1:3" ht="12.75" customHeight="1">
      <c r="A363" s="624">
        <v>3</v>
      </c>
      <c r="B363" s="625" t="s">
        <v>132</v>
      </c>
      <c r="C363" s="626">
        <f>C364</f>
        <v>20000</v>
      </c>
    </row>
    <row r="364" spans="1:3" ht="12.75" customHeight="1">
      <c r="A364" s="627">
        <v>32</v>
      </c>
      <c r="B364" s="628" t="s">
        <v>81</v>
      </c>
      <c r="C364" s="629">
        <f>C365</f>
        <v>20000</v>
      </c>
    </row>
    <row r="365" spans="1:5" ht="12.75" customHeight="1">
      <c r="A365" s="630">
        <v>323</v>
      </c>
      <c r="B365" s="631" t="s">
        <v>84</v>
      </c>
      <c r="C365" s="632">
        <f>C366</f>
        <v>20000</v>
      </c>
      <c r="D365" s="633"/>
      <c r="E365" s="27"/>
    </row>
    <row r="366" spans="1:3" ht="12.75" customHeight="1">
      <c r="A366" s="634">
        <v>323</v>
      </c>
      <c r="B366" s="635" t="s">
        <v>84</v>
      </c>
      <c r="C366" s="636">
        <v>20000</v>
      </c>
    </row>
    <row r="367" spans="1:3" ht="15" customHeight="1">
      <c r="A367" s="617" t="s">
        <v>359</v>
      </c>
      <c r="B367" s="637" t="s">
        <v>360</v>
      </c>
      <c r="C367" s="619">
        <f>C370</f>
        <v>15000</v>
      </c>
    </row>
    <row r="368" spans="1:3" ht="15" customHeight="1">
      <c r="A368" s="620"/>
      <c r="B368" s="618" t="s">
        <v>358</v>
      </c>
      <c r="C368" s="619"/>
    </row>
    <row r="369" spans="1:3" ht="15" customHeight="1">
      <c r="A369" s="621" t="s">
        <v>347</v>
      </c>
      <c r="B369" s="638" t="s">
        <v>131</v>
      </c>
      <c r="C369" s="636"/>
    </row>
    <row r="370" spans="1:3" ht="12.75" customHeight="1">
      <c r="A370" s="624">
        <v>3</v>
      </c>
      <c r="B370" s="625" t="s">
        <v>132</v>
      </c>
      <c r="C370" s="626">
        <f>C371</f>
        <v>15000</v>
      </c>
    </row>
    <row r="371" spans="1:3" ht="12.75" customHeight="1">
      <c r="A371" s="627">
        <v>32</v>
      </c>
      <c r="B371" s="628" t="s">
        <v>81</v>
      </c>
      <c r="C371" s="629">
        <f>C372</f>
        <v>15000</v>
      </c>
    </row>
    <row r="372" spans="1:3" ht="12.75" customHeight="1">
      <c r="A372" s="630">
        <v>323</v>
      </c>
      <c r="B372" s="631" t="s">
        <v>84</v>
      </c>
      <c r="C372" s="632">
        <f>C373</f>
        <v>15000</v>
      </c>
    </row>
    <row r="373" spans="1:3" ht="12.75" customHeight="1">
      <c r="A373" s="634">
        <v>323</v>
      </c>
      <c r="B373" s="635" t="s">
        <v>84</v>
      </c>
      <c r="C373" s="636">
        <v>15000</v>
      </c>
    </row>
    <row r="374" spans="1:3" ht="15" customHeight="1">
      <c r="A374" s="617" t="s">
        <v>361</v>
      </c>
      <c r="B374" s="637" t="s">
        <v>362</v>
      </c>
      <c r="C374" s="619">
        <f>C377</f>
        <v>20000</v>
      </c>
    </row>
    <row r="375" spans="1:3" ht="15" customHeight="1">
      <c r="A375" s="620"/>
      <c r="B375" s="618" t="s">
        <v>358</v>
      </c>
      <c r="C375" s="619"/>
    </row>
    <row r="376" spans="1:3" ht="15" customHeight="1">
      <c r="A376" s="621" t="s">
        <v>347</v>
      </c>
      <c r="B376" s="622" t="s">
        <v>131</v>
      </c>
      <c r="C376" s="623"/>
    </row>
    <row r="377" spans="1:3" ht="12.75" customHeight="1">
      <c r="A377" s="624">
        <v>3</v>
      </c>
      <c r="B377" s="625" t="s">
        <v>132</v>
      </c>
      <c r="C377" s="626">
        <f>C378</f>
        <v>20000</v>
      </c>
    </row>
    <row r="378" spans="1:3" ht="12.75" customHeight="1">
      <c r="A378" s="627">
        <v>32</v>
      </c>
      <c r="B378" s="628" t="s">
        <v>81</v>
      </c>
      <c r="C378" s="629">
        <f>C379</f>
        <v>20000</v>
      </c>
    </row>
    <row r="379" spans="1:3" ht="12.75" customHeight="1">
      <c r="A379" s="630">
        <v>323</v>
      </c>
      <c r="B379" s="631" t="s">
        <v>84</v>
      </c>
      <c r="C379" s="632">
        <f>C380</f>
        <v>20000</v>
      </c>
    </row>
    <row r="380" spans="1:3" ht="12.75" customHeight="1">
      <c r="A380" s="634">
        <v>323</v>
      </c>
      <c r="B380" s="635" t="s">
        <v>84</v>
      </c>
      <c r="C380" s="636">
        <v>20000</v>
      </c>
    </row>
    <row r="381" spans="1:3" ht="15" customHeight="1">
      <c r="A381" s="639" t="s">
        <v>363</v>
      </c>
      <c r="B381" s="637" t="s">
        <v>364</v>
      </c>
      <c r="C381" s="640">
        <f>C384</f>
        <v>1900000</v>
      </c>
    </row>
    <row r="382" spans="1:3" ht="15" customHeight="1">
      <c r="A382" s="641" t="s">
        <v>365</v>
      </c>
      <c r="B382" s="618" t="s">
        <v>358</v>
      </c>
      <c r="C382" s="640"/>
    </row>
    <row r="383" spans="1:3" ht="15" customHeight="1">
      <c r="A383" s="642" t="s">
        <v>247</v>
      </c>
      <c r="B383" s="643" t="s">
        <v>366</v>
      </c>
      <c r="C383" s="636"/>
    </row>
    <row r="384" spans="1:3" ht="12.75" customHeight="1">
      <c r="A384" s="644">
        <v>4</v>
      </c>
      <c r="B384" s="645" t="s">
        <v>235</v>
      </c>
      <c r="C384" s="626">
        <f>C385</f>
        <v>1900000</v>
      </c>
    </row>
    <row r="385" spans="1:3" ht="12.75" customHeight="1">
      <c r="A385" s="646">
        <v>42</v>
      </c>
      <c r="B385" s="647" t="s">
        <v>248</v>
      </c>
      <c r="C385" s="629">
        <f>C386</f>
        <v>1900000</v>
      </c>
    </row>
    <row r="386" spans="1:3" ht="12.75" customHeight="1">
      <c r="A386" s="630">
        <v>421</v>
      </c>
      <c r="B386" s="631" t="s">
        <v>106</v>
      </c>
      <c r="C386" s="648">
        <f>C387</f>
        <v>1900000</v>
      </c>
    </row>
    <row r="387" spans="1:3" ht="12.75" customHeight="1">
      <c r="A387" s="634">
        <v>421</v>
      </c>
      <c r="B387" s="635" t="s">
        <v>106</v>
      </c>
      <c r="C387" s="649">
        <v>1900000</v>
      </c>
    </row>
    <row r="388" spans="1:3" ht="15" customHeight="1">
      <c r="A388" s="650" t="s">
        <v>367</v>
      </c>
      <c r="B388" s="618" t="s">
        <v>368</v>
      </c>
      <c r="C388" s="619">
        <f>C391</f>
        <v>12000</v>
      </c>
    </row>
    <row r="389" spans="1:3" ht="15" customHeight="1">
      <c r="A389" s="651"/>
      <c r="B389" s="618" t="s">
        <v>358</v>
      </c>
      <c r="C389" s="619"/>
    </row>
    <row r="390" spans="1:3" ht="15" customHeight="1">
      <c r="A390" s="652" t="s">
        <v>130</v>
      </c>
      <c r="B390" s="622" t="s">
        <v>131</v>
      </c>
      <c r="C390" s="653"/>
    </row>
    <row r="391" spans="1:3" ht="12.75" customHeight="1">
      <c r="A391" s="654">
        <v>3</v>
      </c>
      <c r="B391" s="625" t="s">
        <v>132</v>
      </c>
      <c r="C391" s="655">
        <f>C392</f>
        <v>12000</v>
      </c>
    </row>
    <row r="392" spans="1:3" ht="12.75" customHeight="1">
      <c r="A392" s="627">
        <v>32</v>
      </c>
      <c r="B392" s="628" t="s">
        <v>81</v>
      </c>
      <c r="C392" s="656">
        <f>C393</f>
        <v>12000</v>
      </c>
    </row>
    <row r="393" spans="1:3" ht="12.75" customHeight="1">
      <c r="A393" s="657">
        <v>323</v>
      </c>
      <c r="B393" s="658" t="s">
        <v>84</v>
      </c>
      <c r="C393" s="659">
        <f>C394</f>
        <v>12000</v>
      </c>
    </row>
    <row r="394" spans="1:3" ht="12.75" customHeight="1">
      <c r="A394" s="660">
        <v>323</v>
      </c>
      <c r="B394" s="661" t="s">
        <v>84</v>
      </c>
      <c r="C394" s="662">
        <v>12000</v>
      </c>
    </row>
    <row r="395" spans="1:3" ht="19.5" customHeight="1">
      <c r="A395" s="586"/>
      <c r="B395" s="587" t="s">
        <v>369</v>
      </c>
      <c r="C395" s="523"/>
    </row>
    <row r="396" spans="1:3" ht="19.5" customHeight="1">
      <c r="A396" s="566" t="s">
        <v>370</v>
      </c>
      <c r="B396" s="566"/>
      <c r="C396" s="663">
        <f>C397</f>
        <v>100000</v>
      </c>
    </row>
    <row r="397" spans="1:3" ht="15" customHeight="1">
      <c r="A397" s="568" t="s">
        <v>371</v>
      </c>
      <c r="B397" s="569" t="s">
        <v>372</v>
      </c>
      <c r="C397" s="570">
        <f>C400</f>
        <v>100000</v>
      </c>
    </row>
    <row r="398" spans="1:3" ht="15" customHeight="1">
      <c r="A398" s="664"/>
      <c r="B398" s="593" t="s">
        <v>373</v>
      </c>
      <c r="C398" s="570"/>
    </row>
    <row r="399" spans="1:3" ht="15" customHeight="1">
      <c r="A399" s="665" t="s">
        <v>243</v>
      </c>
      <c r="B399" s="665" t="s">
        <v>131</v>
      </c>
      <c r="C399" s="666"/>
    </row>
    <row r="400" spans="1:3" ht="12.75" customHeight="1">
      <c r="A400" s="624">
        <v>3</v>
      </c>
      <c r="B400" s="625" t="s">
        <v>132</v>
      </c>
      <c r="C400" s="667">
        <f>C401</f>
        <v>100000</v>
      </c>
    </row>
    <row r="401" spans="1:3" ht="12.75" customHeight="1">
      <c r="A401" s="627">
        <v>38</v>
      </c>
      <c r="B401" s="628" t="s">
        <v>97</v>
      </c>
      <c r="C401" s="668">
        <f>C402</f>
        <v>100000</v>
      </c>
    </row>
    <row r="402" spans="1:3" ht="12.75" customHeight="1">
      <c r="A402" s="657">
        <v>381</v>
      </c>
      <c r="B402" s="658" t="s">
        <v>140</v>
      </c>
      <c r="C402" s="659">
        <f>C403</f>
        <v>100000</v>
      </c>
    </row>
    <row r="403" spans="1:3" ht="12.75" customHeight="1">
      <c r="A403" s="660">
        <v>381</v>
      </c>
      <c r="B403" s="661" t="s">
        <v>140</v>
      </c>
      <c r="C403" s="662">
        <v>100000</v>
      </c>
    </row>
    <row r="404" spans="1:3" ht="19.5" customHeight="1">
      <c r="A404" s="669" t="s">
        <v>374</v>
      </c>
      <c r="B404" s="670"/>
      <c r="C404" s="671">
        <f>C405</f>
        <v>20000</v>
      </c>
    </row>
    <row r="405" spans="1:3" ht="15" customHeight="1">
      <c r="A405" s="672" t="s">
        <v>375</v>
      </c>
      <c r="B405" s="637" t="s">
        <v>376</v>
      </c>
      <c r="C405" s="619">
        <f>C408</f>
        <v>20000</v>
      </c>
    </row>
    <row r="406" spans="1:3" ht="15" customHeight="1">
      <c r="A406" s="673"/>
      <c r="B406" s="618" t="s">
        <v>377</v>
      </c>
      <c r="C406" s="619"/>
    </row>
    <row r="407" spans="1:3" ht="15" customHeight="1">
      <c r="A407" s="652" t="s">
        <v>311</v>
      </c>
      <c r="B407" s="622" t="s">
        <v>131</v>
      </c>
      <c r="C407" s="653"/>
    </row>
    <row r="408" spans="1:3" ht="12.75" customHeight="1">
      <c r="A408" s="624">
        <v>3</v>
      </c>
      <c r="B408" s="625" t="s">
        <v>132</v>
      </c>
      <c r="C408" s="655">
        <f>C409</f>
        <v>20000</v>
      </c>
    </row>
    <row r="409" spans="1:3" ht="12.75" customHeight="1">
      <c r="A409" s="627">
        <v>38</v>
      </c>
      <c r="B409" s="628" t="s">
        <v>97</v>
      </c>
      <c r="C409" s="656">
        <f>C410</f>
        <v>20000</v>
      </c>
    </row>
    <row r="410" spans="1:3" ht="12.75" customHeight="1">
      <c r="A410" s="657">
        <v>381</v>
      </c>
      <c r="B410" s="658" t="s">
        <v>140</v>
      </c>
      <c r="C410" s="659">
        <f>C411</f>
        <v>20000</v>
      </c>
    </row>
    <row r="411" spans="1:3" ht="12.75" customHeight="1">
      <c r="A411" s="660">
        <v>381</v>
      </c>
      <c r="B411" s="661" t="s">
        <v>140</v>
      </c>
      <c r="C411" s="662">
        <v>20000</v>
      </c>
    </row>
    <row r="412" spans="1:3" ht="19.5" customHeight="1">
      <c r="A412" s="674"/>
      <c r="B412" s="675" t="s">
        <v>378</v>
      </c>
      <c r="C412" s="523"/>
    </row>
    <row r="413" spans="1:3" ht="19.5" customHeight="1">
      <c r="A413" s="611" t="s">
        <v>379</v>
      </c>
      <c r="B413" s="676"/>
      <c r="C413" s="496">
        <f>C414+C421+C428+C435+C442+C449+C456</f>
        <v>83000</v>
      </c>
    </row>
    <row r="414" spans="1:3" ht="15" customHeight="1">
      <c r="A414" s="617" t="s">
        <v>380</v>
      </c>
      <c r="B414" s="637" t="s">
        <v>381</v>
      </c>
      <c r="C414" s="619">
        <f>C417</f>
        <v>15000</v>
      </c>
    </row>
    <row r="415" spans="1:3" ht="15" customHeight="1">
      <c r="A415" s="620"/>
      <c r="B415" s="618" t="s">
        <v>327</v>
      </c>
      <c r="C415" s="619"/>
    </row>
    <row r="416" spans="1:3" ht="15" customHeight="1">
      <c r="A416" s="621" t="s">
        <v>234</v>
      </c>
      <c r="B416" s="622" t="s">
        <v>131</v>
      </c>
      <c r="C416" s="653"/>
    </row>
    <row r="417" spans="1:3" ht="12.75" customHeight="1">
      <c r="A417" s="624">
        <v>3</v>
      </c>
      <c r="B417" s="625" t="s">
        <v>132</v>
      </c>
      <c r="C417" s="655">
        <f>C418</f>
        <v>15000</v>
      </c>
    </row>
    <row r="418" spans="1:3" ht="12.75" customHeight="1">
      <c r="A418" s="627">
        <v>38</v>
      </c>
      <c r="B418" s="628" t="s">
        <v>97</v>
      </c>
      <c r="C418" s="656">
        <f>C419</f>
        <v>15000</v>
      </c>
    </row>
    <row r="419" spans="1:3" ht="12.75" customHeight="1">
      <c r="A419" s="677">
        <v>381</v>
      </c>
      <c r="B419" s="678" t="s">
        <v>140</v>
      </c>
      <c r="C419" s="679">
        <f>C420</f>
        <v>15000</v>
      </c>
    </row>
    <row r="420" spans="1:3" ht="12.75" customHeight="1">
      <c r="A420" s="479">
        <v>381</v>
      </c>
      <c r="B420" s="480" t="s">
        <v>140</v>
      </c>
      <c r="C420" s="535">
        <v>15000</v>
      </c>
    </row>
    <row r="421" spans="1:3" ht="15" customHeight="1">
      <c r="A421" s="680" t="s">
        <v>382</v>
      </c>
      <c r="B421" s="637" t="s">
        <v>383</v>
      </c>
      <c r="C421" s="619">
        <f>C424</f>
        <v>3000</v>
      </c>
    </row>
    <row r="422" spans="1:3" ht="15" customHeight="1">
      <c r="A422" s="680"/>
      <c r="B422" s="618" t="s">
        <v>384</v>
      </c>
      <c r="C422" s="619"/>
    </row>
    <row r="423" spans="1:3" ht="15" customHeight="1">
      <c r="A423" s="621" t="s">
        <v>234</v>
      </c>
      <c r="B423" s="622" t="s">
        <v>131</v>
      </c>
      <c r="C423" s="653"/>
    </row>
    <row r="424" spans="1:3" ht="12.75" customHeight="1">
      <c r="A424" s="624">
        <v>3</v>
      </c>
      <c r="B424" s="625" t="s">
        <v>132</v>
      </c>
      <c r="C424" s="655">
        <f>C425</f>
        <v>3000</v>
      </c>
    </row>
    <row r="425" spans="1:3" ht="12.75" customHeight="1">
      <c r="A425" s="627">
        <v>32</v>
      </c>
      <c r="B425" s="628" t="s">
        <v>81</v>
      </c>
      <c r="C425" s="656">
        <f>C426</f>
        <v>3000</v>
      </c>
    </row>
    <row r="426" spans="1:3" ht="12.75" customHeight="1">
      <c r="A426" s="477">
        <v>329</v>
      </c>
      <c r="B426" s="478" t="s">
        <v>86</v>
      </c>
      <c r="C426" s="534">
        <f>C427</f>
        <v>3000</v>
      </c>
    </row>
    <row r="427" spans="1:3" ht="12.75" customHeight="1">
      <c r="A427" s="479">
        <v>329</v>
      </c>
      <c r="B427" s="480" t="s">
        <v>86</v>
      </c>
      <c r="C427" s="535">
        <v>3000</v>
      </c>
    </row>
    <row r="428" spans="1:3" ht="15" customHeight="1">
      <c r="A428" s="617" t="s">
        <v>385</v>
      </c>
      <c r="B428" s="637" t="s">
        <v>386</v>
      </c>
      <c r="C428" s="619">
        <f>C431</f>
        <v>25000</v>
      </c>
    </row>
    <row r="429" spans="1:3" ht="15" customHeight="1">
      <c r="A429" s="620"/>
      <c r="B429" s="618" t="s">
        <v>327</v>
      </c>
      <c r="C429" s="619"/>
    </row>
    <row r="430" spans="1:3" ht="15" customHeight="1">
      <c r="A430" s="621" t="s">
        <v>247</v>
      </c>
      <c r="B430" s="622" t="s">
        <v>131</v>
      </c>
      <c r="C430" s="653"/>
    </row>
    <row r="431" spans="1:3" ht="12.75" customHeight="1">
      <c r="A431" s="624">
        <v>3</v>
      </c>
      <c r="B431" s="625" t="s">
        <v>132</v>
      </c>
      <c r="C431" s="655">
        <f>C432</f>
        <v>25000</v>
      </c>
    </row>
    <row r="432" spans="1:3" ht="12.75" customHeight="1">
      <c r="A432" s="627">
        <v>38</v>
      </c>
      <c r="B432" s="628" t="s">
        <v>97</v>
      </c>
      <c r="C432" s="656">
        <f>C433</f>
        <v>25000</v>
      </c>
    </row>
    <row r="433" spans="1:3" ht="12.75" customHeight="1">
      <c r="A433" s="477">
        <v>381</v>
      </c>
      <c r="B433" s="478" t="s">
        <v>140</v>
      </c>
      <c r="C433" s="534">
        <f>C434</f>
        <v>25000</v>
      </c>
    </row>
    <row r="434" spans="1:3" ht="12.75" customHeight="1">
      <c r="A434" s="479">
        <v>381</v>
      </c>
      <c r="B434" s="480" t="s">
        <v>140</v>
      </c>
      <c r="C434" s="535">
        <v>25000</v>
      </c>
    </row>
    <row r="435" spans="1:3" ht="15" customHeight="1">
      <c r="A435" s="617" t="s">
        <v>387</v>
      </c>
      <c r="B435" s="637" t="s">
        <v>388</v>
      </c>
      <c r="C435" s="619">
        <f>C438</f>
        <v>2000</v>
      </c>
    </row>
    <row r="436" spans="1:3" ht="15" customHeight="1">
      <c r="A436" s="620"/>
      <c r="B436" s="618" t="s">
        <v>327</v>
      </c>
      <c r="C436" s="619"/>
    </row>
    <row r="437" spans="1:3" ht="15" customHeight="1">
      <c r="A437" s="621" t="s">
        <v>247</v>
      </c>
      <c r="B437" s="622" t="s">
        <v>131</v>
      </c>
      <c r="C437" s="653"/>
    </row>
    <row r="438" spans="1:3" ht="12.75" customHeight="1">
      <c r="A438" s="624">
        <v>3</v>
      </c>
      <c r="B438" s="625" t="s">
        <v>132</v>
      </c>
      <c r="C438" s="655">
        <f>C439</f>
        <v>2000</v>
      </c>
    </row>
    <row r="439" spans="1:3" ht="12.75" customHeight="1">
      <c r="A439" s="627">
        <v>38</v>
      </c>
      <c r="B439" s="628" t="s">
        <v>97</v>
      </c>
      <c r="C439" s="656">
        <f>C440</f>
        <v>2000</v>
      </c>
    </row>
    <row r="440" spans="1:3" ht="12.75" customHeight="1">
      <c r="A440" s="477">
        <v>381</v>
      </c>
      <c r="B440" s="478" t="s">
        <v>140</v>
      </c>
      <c r="C440" s="534">
        <f>C441</f>
        <v>2000</v>
      </c>
    </row>
    <row r="441" spans="1:3" ht="12.75" customHeight="1">
      <c r="A441" s="479">
        <v>381</v>
      </c>
      <c r="B441" s="480" t="s">
        <v>140</v>
      </c>
      <c r="C441" s="535">
        <v>2000</v>
      </c>
    </row>
    <row r="442" spans="1:3" ht="15" customHeight="1">
      <c r="A442" s="617" t="s">
        <v>389</v>
      </c>
      <c r="B442" s="637" t="s">
        <v>390</v>
      </c>
      <c r="C442" s="619">
        <f>C445</f>
        <v>3000</v>
      </c>
    </row>
    <row r="443" spans="1:3" ht="15" customHeight="1">
      <c r="A443" s="620"/>
      <c r="B443" s="618" t="s">
        <v>327</v>
      </c>
      <c r="C443" s="619"/>
    </row>
    <row r="444" spans="1:3" ht="15" customHeight="1">
      <c r="A444" s="621" t="s">
        <v>247</v>
      </c>
      <c r="B444" s="622" t="s">
        <v>131</v>
      </c>
      <c r="C444" s="653"/>
    </row>
    <row r="445" spans="1:3" ht="12.75" customHeight="1">
      <c r="A445" s="624">
        <v>3</v>
      </c>
      <c r="B445" s="625" t="s">
        <v>132</v>
      </c>
      <c r="C445" s="655">
        <f>C446</f>
        <v>3000</v>
      </c>
    </row>
    <row r="446" spans="1:3" ht="12.75" customHeight="1">
      <c r="A446" s="627">
        <v>38</v>
      </c>
      <c r="B446" s="628" t="s">
        <v>97</v>
      </c>
      <c r="C446" s="656">
        <f>C447</f>
        <v>3000</v>
      </c>
    </row>
    <row r="447" spans="1:3" ht="12.75" customHeight="1">
      <c r="A447" s="477">
        <v>381</v>
      </c>
      <c r="B447" s="478" t="s">
        <v>140</v>
      </c>
      <c r="C447" s="534">
        <f>C448</f>
        <v>3000</v>
      </c>
    </row>
    <row r="448" spans="1:3" ht="12.75" customHeight="1">
      <c r="A448" s="479">
        <v>381</v>
      </c>
      <c r="B448" s="480" t="s">
        <v>140</v>
      </c>
      <c r="C448" s="535">
        <v>3000</v>
      </c>
    </row>
    <row r="449" spans="1:3" ht="15" customHeight="1">
      <c r="A449" s="617" t="s">
        <v>391</v>
      </c>
      <c r="B449" s="637" t="s">
        <v>392</v>
      </c>
      <c r="C449" s="619">
        <f>C452</f>
        <v>20000</v>
      </c>
    </row>
    <row r="450" spans="1:3" ht="15" customHeight="1">
      <c r="A450" s="620"/>
      <c r="B450" s="618" t="s">
        <v>327</v>
      </c>
      <c r="C450" s="619"/>
    </row>
    <row r="451" spans="1:3" ht="15" customHeight="1">
      <c r="A451" s="621" t="s">
        <v>247</v>
      </c>
      <c r="B451" s="622" t="s">
        <v>131</v>
      </c>
      <c r="C451" s="653"/>
    </row>
    <row r="452" spans="1:3" ht="12.75" customHeight="1">
      <c r="A452" s="624">
        <v>3</v>
      </c>
      <c r="B452" s="625" t="s">
        <v>132</v>
      </c>
      <c r="C452" s="655">
        <f>C453</f>
        <v>20000</v>
      </c>
    </row>
    <row r="453" spans="1:3" ht="12.75" customHeight="1">
      <c r="A453" s="627">
        <v>38</v>
      </c>
      <c r="B453" s="628" t="s">
        <v>97</v>
      </c>
      <c r="C453" s="656">
        <f>C454</f>
        <v>20000</v>
      </c>
    </row>
    <row r="454" spans="1:3" ht="12.75" customHeight="1">
      <c r="A454" s="477">
        <v>381</v>
      </c>
      <c r="B454" s="478" t="s">
        <v>140</v>
      </c>
      <c r="C454" s="534">
        <f>C455</f>
        <v>20000</v>
      </c>
    </row>
    <row r="455" spans="1:3" ht="12.75" customHeight="1">
      <c r="A455" s="479">
        <v>381</v>
      </c>
      <c r="B455" s="480" t="s">
        <v>140</v>
      </c>
      <c r="C455" s="535">
        <v>20000</v>
      </c>
    </row>
    <row r="456" spans="1:3" ht="15" customHeight="1">
      <c r="A456" s="617" t="s">
        <v>393</v>
      </c>
      <c r="B456" s="637" t="s">
        <v>394</v>
      </c>
      <c r="C456" s="619">
        <f>C459</f>
        <v>15000</v>
      </c>
    </row>
    <row r="457" spans="1:3" ht="15" customHeight="1">
      <c r="A457" s="620"/>
      <c r="B457" s="618" t="s">
        <v>327</v>
      </c>
      <c r="C457" s="619"/>
    </row>
    <row r="458" spans="1:3" ht="15" customHeight="1">
      <c r="A458" s="621" t="s">
        <v>247</v>
      </c>
      <c r="B458" s="638" t="s">
        <v>131</v>
      </c>
      <c r="C458" s="681"/>
    </row>
    <row r="459" spans="1:3" ht="12.75" customHeight="1">
      <c r="A459" s="682">
        <v>3</v>
      </c>
      <c r="B459" s="683" t="s">
        <v>132</v>
      </c>
      <c r="C459" s="684">
        <f>C460</f>
        <v>15000</v>
      </c>
    </row>
    <row r="460" spans="1:3" ht="12.75" customHeight="1">
      <c r="A460" s="627">
        <v>38</v>
      </c>
      <c r="B460" s="685" t="s">
        <v>97</v>
      </c>
      <c r="C460" s="686">
        <f>C461</f>
        <v>15000</v>
      </c>
    </row>
    <row r="461" spans="1:3" ht="12.75" customHeight="1">
      <c r="A461" s="657">
        <v>381</v>
      </c>
      <c r="B461" s="658" t="s">
        <v>140</v>
      </c>
      <c r="C461" s="659">
        <f>C462</f>
        <v>15000</v>
      </c>
    </row>
    <row r="462" spans="1:3" ht="12.75" customHeight="1">
      <c r="A462" s="660">
        <v>381</v>
      </c>
      <c r="B462" s="661" t="s">
        <v>140</v>
      </c>
      <c r="C462" s="662">
        <v>15000</v>
      </c>
    </row>
    <row r="463" spans="1:3" ht="21.75">
      <c r="A463" s="687" t="s">
        <v>395</v>
      </c>
      <c r="B463" s="688" t="s">
        <v>396</v>
      </c>
      <c r="C463" s="689">
        <f>C464</f>
        <v>807000</v>
      </c>
    </row>
    <row r="464" spans="1:3" ht="19.5" customHeight="1">
      <c r="A464" s="690" t="s">
        <v>397</v>
      </c>
      <c r="B464" s="546"/>
      <c r="C464" s="371">
        <f>C465</f>
        <v>807000</v>
      </c>
    </row>
    <row r="465" spans="1:3" ht="15" customHeight="1">
      <c r="A465" s="691" t="s">
        <v>398</v>
      </c>
      <c r="B465" s="569" t="s">
        <v>399</v>
      </c>
      <c r="C465" s="527">
        <f>C470+C474</f>
        <v>807000</v>
      </c>
    </row>
    <row r="466" spans="1:3" ht="15" customHeight="1">
      <c r="A466" s="692"/>
      <c r="B466" s="538" t="s">
        <v>400</v>
      </c>
      <c r="C466" s="527"/>
    </row>
    <row r="467" spans="1:3" ht="15" customHeight="1">
      <c r="A467" s="693"/>
      <c r="B467" s="694" t="s">
        <v>401</v>
      </c>
      <c r="C467" s="530"/>
    </row>
    <row r="468" spans="1:3" ht="15" customHeight="1">
      <c r="A468" s="695" t="s">
        <v>243</v>
      </c>
      <c r="B468" s="598" t="s">
        <v>154</v>
      </c>
      <c r="C468" s="539"/>
    </row>
    <row r="469" spans="1:3" ht="12.75" customHeight="1">
      <c r="A469" s="696">
        <v>3</v>
      </c>
      <c r="B469" s="484" t="s">
        <v>132</v>
      </c>
      <c r="C469" s="505">
        <f>C470+C474</f>
        <v>807000</v>
      </c>
    </row>
    <row r="470" spans="1:3" ht="12.75" customHeight="1">
      <c r="A470" s="386">
        <v>36</v>
      </c>
      <c r="B470" s="387" t="s">
        <v>77</v>
      </c>
      <c r="C470" s="476">
        <f>C471+C472+C473</f>
        <v>667000</v>
      </c>
    </row>
    <row r="471" spans="1:3" ht="12.75" customHeight="1">
      <c r="A471" s="392">
        <v>367</v>
      </c>
      <c r="B471" s="393" t="s">
        <v>156</v>
      </c>
      <c r="C471" s="697">
        <v>546000</v>
      </c>
    </row>
    <row r="472" spans="1:3" ht="12.75" customHeight="1">
      <c r="A472" s="392">
        <v>367</v>
      </c>
      <c r="B472" s="393" t="s">
        <v>79</v>
      </c>
      <c r="C472" s="697">
        <v>26000</v>
      </c>
    </row>
    <row r="473" spans="1:3" ht="12.75" customHeight="1">
      <c r="A473" s="392">
        <v>367</v>
      </c>
      <c r="B473" s="393" t="s">
        <v>158</v>
      </c>
      <c r="C473" s="697">
        <v>95000</v>
      </c>
    </row>
    <row r="474" spans="1:3" ht="12.75" customHeight="1">
      <c r="A474" s="386">
        <v>36</v>
      </c>
      <c r="B474" s="387" t="s">
        <v>81</v>
      </c>
      <c r="C474" s="476">
        <f>C475+C476+C477+C478</f>
        <v>140000</v>
      </c>
    </row>
    <row r="475" spans="1:3" ht="12.75" customHeight="1">
      <c r="A475" s="377">
        <v>367</v>
      </c>
      <c r="B475" s="378" t="s">
        <v>82</v>
      </c>
      <c r="C475" s="379">
        <v>25000</v>
      </c>
    </row>
    <row r="476" spans="1:3" ht="12.75" customHeight="1">
      <c r="A476" s="377">
        <v>367</v>
      </c>
      <c r="B476" s="378" t="s">
        <v>83</v>
      </c>
      <c r="C476" s="379">
        <v>25000</v>
      </c>
    </row>
    <row r="477" spans="1:3" ht="12.75" customHeight="1">
      <c r="A477" s="392">
        <v>367</v>
      </c>
      <c r="B477" s="393" t="s">
        <v>84</v>
      </c>
      <c r="C477" s="518">
        <v>25000</v>
      </c>
    </row>
    <row r="478" spans="1:3" ht="12.75" customHeight="1">
      <c r="A478" s="392">
        <v>367</v>
      </c>
      <c r="B478" s="393" t="s">
        <v>86</v>
      </c>
      <c r="C478" s="518">
        <v>65000</v>
      </c>
    </row>
    <row r="479" spans="1:3" ht="19.5" customHeight="1">
      <c r="A479" s="698" t="s">
        <v>402</v>
      </c>
      <c r="B479" s="699" t="s">
        <v>369</v>
      </c>
      <c r="C479" s="700">
        <f>C480</f>
        <v>190500</v>
      </c>
    </row>
    <row r="480" spans="1:3" ht="19.5" customHeight="1">
      <c r="A480" s="611" t="s">
        <v>403</v>
      </c>
      <c r="B480" s="612"/>
      <c r="C480" s="616">
        <f>C481</f>
        <v>190500</v>
      </c>
    </row>
    <row r="481" spans="1:3" ht="15" customHeight="1">
      <c r="A481" s="568" t="s">
        <v>404</v>
      </c>
      <c r="B481" s="569" t="s">
        <v>405</v>
      </c>
      <c r="C481" s="570">
        <f>C485</f>
        <v>190500</v>
      </c>
    </row>
    <row r="482" spans="1:3" ht="15" customHeight="1">
      <c r="A482" s="701"/>
      <c r="B482" s="593" t="s">
        <v>406</v>
      </c>
      <c r="C482" s="527"/>
    </row>
    <row r="483" spans="1:3" ht="15" customHeight="1">
      <c r="A483" s="572"/>
      <c r="B483" s="538" t="s">
        <v>377</v>
      </c>
      <c r="C483" s="527"/>
    </row>
    <row r="484" spans="1:3" ht="15" customHeight="1">
      <c r="A484" s="573" t="s">
        <v>243</v>
      </c>
      <c r="B484" s="598" t="s">
        <v>154</v>
      </c>
      <c r="C484" s="539"/>
    </row>
    <row r="485" spans="1:3" ht="12.75" customHeight="1">
      <c r="A485" s="702">
        <v>3</v>
      </c>
      <c r="B485" s="383" t="s">
        <v>132</v>
      </c>
      <c r="C485" s="505">
        <f>C486+C490+C495+C497</f>
        <v>190500</v>
      </c>
    </row>
    <row r="486" spans="1:3" ht="12.75" customHeight="1">
      <c r="A486" s="485">
        <v>36</v>
      </c>
      <c r="B486" s="584" t="s">
        <v>77</v>
      </c>
      <c r="C486" s="507">
        <f>C487+C488+C489</f>
        <v>96500</v>
      </c>
    </row>
    <row r="487" spans="1:3" ht="12.75" customHeight="1">
      <c r="A487" s="479">
        <v>367</v>
      </c>
      <c r="B487" s="575" t="s">
        <v>407</v>
      </c>
      <c r="C487" s="697">
        <v>78000</v>
      </c>
    </row>
    <row r="488" spans="1:3" ht="12.75" customHeight="1">
      <c r="A488" s="479">
        <v>367</v>
      </c>
      <c r="B488" s="480" t="s">
        <v>79</v>
      </c>
      <c r="C488" s="697">
        <v>3500</v>
      </c>
    </row>
    <row r="489" spans="1:3" ht="12.75" customHeight="1">
      <c r="A489" s="479">
        <v>367</v>
      </c>
      <c r="B489" s="480" t="s">
        <v>158</v>
      </c>
      <c r="C489" s="697">
        <v>15000</v>
      </c>
    </row>
    <row r="490" spans="1:3" ht="12.75" customHeight="1">
      <c r="A490" s="485">
        <v>36</v>
      </c>
      <c r="B490" s="486" t="s">
        <v>81</v>
      </c>
      <c r="C490" s="507">
        <f>C491+C492+C493+C494</f>
        <v>77000</v>
      </c>
    </row>
    <row r="491" spans="1:3" ht="12.75" customHeight="1">
      <c r="A491" s="479">
        <v>367</v>
      </c>
      <c r="B491" s="480" t="s">
        <v>82</v>
      </c>
      <c r="C491" s="535">
        <v>2000</v>
      </c>
    </row>
    <row r="492" spans="1:3" ht="12.75" customHeight="1">
      <c r="A492" s="479">
        <v>367</v>
      </c>
      <c r="B492" s="480" t="s">
        <v>83</v>
      </c>
      <c r="C492" s="535">
        <v>30000</v>
      </c>
    </row>
    <row r="493" spans="1:3" ht="12.75" customHeight="1">
      <c r="A493" s="479">
        <v>367</v>
      </c>
      <c r="B493" s="480" t="s">
        <v>84</v>
      </c>
      <c r="C493" s="535">
        <v>15000</v>
      </c>
    </row>
    <row r="494" spans="1:3" ht="12.75" customHeight="1">
      <c r="A494" s="479">
        <v>367</v>
      </c>
      <c r="B494" s="480" t="s">
        <v>86</v>
      </c>
      <c r="C494" s="535">
        <v>30000</v>
      </c>
    </row>
    <row r="495" spans="1:3" ht="12.75" customHeight="1">
      <c r="A495" s="485">
        <v>36</v>
      </c>
      <c r="B495" s="486" t="s">
        <v>87</v>
      </c>
      <c r="C495" s="507">
        <f>C496</f>
        <v>2000</v>
      </c>
    </row>
    <row r="496" spans="1:3" ht="12.75" customHeight="1">
      <c r="A496" s="479">
        <v>367</v>
      </c>
      <c r="B496" s="480" t="s">
        <v>88</v>
      </c>
      <c r="C496" s="535">
        <v>2000</v>
      </c>
    </row>
    <row r="497" spans="1:3" ht="12.75" customHeight="1">
      <c r="A497" s="485">
        <v>36</v>
      </c>
      <c r="B497" s="486" t="s">
        <v>408</v>
      </c>
      <c r="C497" s="507">
        <f>C498</f>
        <v>15000</v>
      </c>
    </row>
    <row r="498" spans="1:3" ht="12.75" customHeight="1">
      <c r="A498" s="479">
        <v>367</v>
      </c>
      <c r="B498" s="480" t="s">
        <v>409</v>
      </c>
      <c r="C498" s="535">
        <v>15000</v>
      </c>
    </row>
  </sheetData>
  <sheetProtection selectLockedCells="1" selectUnlockedCells="1"/>
  <mergeCells count="11">
    <mergeCell ref="A5:B5"/>
    <mergeCell ref="A160:B160"/>
    <mergeCell ref="A183:B183"/>
    <mergeCell ref="A184:B184"/>
    <mergeCell ref="A243:B243"/>
    <mergeCell ref="A252:B252"/>
    <mergeCell ref="A284:B284"/>
    <mergeCell ref="A306:B306"/>
    <mergeCell ref="A328:B328"/>
    <mergeCell ref="A358:B358"/>
    <mergeCell ref="A396:B396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D27"/>
  <sheetViews>
    <sheetView tabSelected="1" workbookViewId="0" topLeftCell="A1">
      <selection activeCell="C20" sqref="C20"/>
    </sheetView>
  </sheetViews>
  <sheetFormatPr defaultColWidth="9.140625" defaultRowHeight="12.75"/>
  <cols>
    <col min="1" max="2" width="9.28125" style="4" customWidth="1"/>
    <col min="3" max="3" width="60.57421875" style="4" customWidth="1"/>
    <col min="4" max="16384" width="9.28125" style="4" customWidth="1"/>
  </cols>
  <sheetData>
    <row r="1" spans="2:4" ht="12.75">
      <c r="B1" s="703"/>
      <c r="C1" s="703"/>
      <c r="D1" s="703"/>
    </row>
    <row r="2" spans="2:4" ht="12.75">
      <c r="B2" s="703"/>
      <c r="C2" s="703"/>
      <c r="D2" s="703"/>
    </row>
    <row r="3" spans="2:4" ht="12.75">
      <c r="B3" s="703"/>
      <c r="C3" s="703"/>
      <c r="D3" s="703"/>
    </row>
    <row r="4" spans="2:4" ht="12.75">
      <c r="B4" s="704" t="s">
        <v>410</v>
      </c>
      <c r="C4" s="705" t="s">
        <v>411</v>
      </c>
      <c r="D4" s="706"/>
    </row>
    <row r="5" spans="2:4" ht="12.75">
      <c r="B5" s="707"/>
      <c r="C5" s="705"/>
      <c r="D5" s="706"/>
    </row>
    <row r="6" spans="2:4" ht="12.75" customHeight="1">
      <c r="B6" s="708" t="s">
        <v>20</v>
      </c>
      <c r="C6" s="708"/>
      <c r="D6" s="708"/>
    </row>
    <row r="7" spans="2:4" ht="12.75">
      <c r="B7" s="703"/>
      <c r="C7" s="705"/>
      <c r="D7" s="703"/>
    </row>
    <row r="8" spans="2:4" ht="12.75">
      <c r="B8" s="709" t="s">
        <v>412</v>
      </c>
      <c r="C8" s="709"/>
      <c r="D8" s="709"/>
    </row>
    <row r="9" spans="2:4" ht="12.75">
      <c r="B9" s="709" t="s">
        <v>413</v>
      </c>
      <c r="C9" s="709"/>
      <c r="D9" s="709"/>
    </row>
    <row r="10" spans="2:4" ht="12.75">
      <c r="B10" s="703"/>
      <c r="C10" s="705"/>
      <c r="D10" s="703"/>
    </row>
    <row r="11" spans="2:4" ht="12.75">
      <c r="B11" s="703"/>
      <c r="C11" s="705"/>
      <c r="D11" s="703"/>
    </row>
    <row r="12" spans="2:4" ht="12.75">
      <c r="B12" s="703"/>
      <c r="C12" s="705"/>
      <c r="D12" s="703"/>
    </row>
    <row r="13" spans="2:4" ht="12.75">
      <c r="B13" s="703"/>
      <c r="C13" s="710" t="s">
        <v>414</v>
      </c>
      <c r="D13" s="703"/>
    </row>
    <row r="14" spans="2:4" ht="12.75">
      <c r="B14" s="703"/>
      <c r="C14" s="710"/>
      <c r="D14" s="703"/>
    </row>
    <row r="15" spans="2:4" ht="12.75">
      <c r="B15" s="703"/>
      <c r="C15" s="710"/>
      <c r="D15" s="703"/>
    </row>
    <row r="16" spans="2:4" ht="12.75">
      <c r="B16" s="703"/>
      <c r="C16" s="705"/>
      <c r="D16" s="703"/>
    </row>
    <row r="17" spans="2:4" ht="12.75">
      <c r="B17" s="711" t="s">
        <v>415</v>
      </c>
      <c r="C17" s="705" t="s">
        <v>416</v>
      </c>
      <c r="D17" s="703"/>
    </row>
    <row r="18" spans="2:4" ht="12.75">
      <c r="B18" s="711" t="s">
        <v>417</v>
      </c>
      <c r="C18" s="705" t="s">
        <v>418</v>
      </c>
      <c r="D18" s="703"/>
    </row>
    <row r="19" spans="2:4" ht="12.75">
      <c r="B19" s="703"/>
      <c r="C19" s="705"/>
      <c r="D19" s="703"/>
    </row>
    <row r="20" spans="2:4" ht="12.75">
      <c r="B20" s="703"/>
      <c r="C20" s="712" t="s">
        <v>419</v>
      </c>
      <c r="D20" s="703"/>
    </row>
    <row r="21" spans="2:4" ht="12.75">
      <c r="B21" s="703"/>
      <c r="C21" s="712"/>
      <c r="D21" s="703"/>
    </row>
    <row r="22" spans="2:4" ht="12.75">
      <c r="B22" s="703"/>
      <c r="C22" s="712" t="s">
        <v>420</v>
      </c>
      <c r="D22" s="703"/>
    </row>
    <row r="23" spans="2:4" ht="12.75">
      <c r="B23" s="703"/>
      <c r="C23" s="712" t="s">
        <v>421</v>
      </c>
      <c r="D23" s="703"/>
    </row>
    <row r="24" spans="2:4" ht="12.75">
      <c r="B24" s="703"/>
      <c r="C24" s="712"/>
      <c r="D24" s="703"/>
    </row>
    <row r="25" spans="2:4" ht="12.75">
      <c r="B25" s="703"/>
      <c r="C25" s="705"/>
      <c r="D25" s="703"/>
    </row>
    <row r="26" spans="2:4" ht="12.75">
      <c r="B26" s="711" t="s">
        <v>422</v>
      </c>
      <c r="C26" s="713" t="s">
        <v>423</v>
      </c>
      <c r="D26" s="703"/>
    </row>
    <row r="27" ht="12.75">
      <c r="C27" s="259"/>
    </row>
  </sheetData>
  <sheetProtection selectLockedCells="1" selectUnlockedCells="1"/>
  <mergeCells count="3">
    <mergeCell ref="B6:D6"/>
    <mergeCell ref="B8:D8"/>
    <mergeCell ref="B9:D9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